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380" tabRatio="856" activeTab="0"/>
  </bookViews>
  <sheets>
    <sheet name="OP Chart" sheetId="1" r:id="rId1"/>
    <sheet name="OP" sheetId="2" r:id="rId2"/>
    <sheet name="PA1 chart" sheetId="3" r:id="rId3"/>
    <sheet name="Priority Axis 1" sheetId="4" r:id="rId4"/>
    <sheet name="Operation 1" sheetId="5" r:id="rId5"/>
    <sheet name="Project 1" sheetId="6" r:id="rId6"/>
    <sheet name="Operation 2" sheetId="7" r:id="rId7"/>
    <sheet name="Project 2" sheetId="8" r:id="rId8"/>
    <sheet name="Operation 3" sheetId="9" r:id="rId9"/>
    <sheet name="Project 3" sheetId="10" r:id="rId10"/>
    <sheet name="Operation 4" sheetId="11" r:id="rId11"/>
    <sheet name="Project 4" sheetId="12" r:id="rId12"/>
    <sheet name="PA2 chart " sheetId="13" r:id="rId13"/>
    <sheet name="Priority Axis 2" sheetId="14" r:id="rId14"/>
    <sheet name="Operation 1 (2)" sheetId="15" r:id="rId15"/>
    <sheet name="Project 1 (2)" sheetId="16" r:id="rId16"/>
    <sheet name="Operation 2 (2)" sheetId="17" r:id="rId17"/>
    <sheet name="Project 2 (2)" sheetId="18" r:id="rId18"/>
    <sheet name="Operation 3 (2)" sheetId="19" r:id="rId19"/>
    <sheet name="Project 3 (2)" sheetId="20" r:id="rId20"/>
    <sheet name="Operation 4 (2)" sheetId="21" r:id="rId21"/>
    <sheet name="Project 4 (2)" sheetId="22" r:id="rId22"/>
    <sheet name="Operation 5 (2)" sheetId="23" r:id="rId23"/>
    <sheet name="Project 5 (2)" sheetId="24" r:id="rId24"/>
    <sheet name="Operation 6 (2)" sheetId="25" r:id="rId25"/>
    <sheet name="Project 6 (2)" sheetId="26" r:id="rId26"/>
    <sheet name="PA3 chart " sheetId="27" r:id="rId27"/>
    <sheet name="Priority Axis 3" sheetId="28" r:id="rId28"/>
    <sheet name="Operation 1 (3)" sheetId="29" r:id="rId29"/>
    <sheet name="Project 1 (3)" sheetId="30" r:id="rId30"/>
    <sheet name="Operation 2 (3)" sheetId="31" r:id="rId31"/>
    <sheet name="Project 2 (3)" sheetId="32" r:id="rId32"/>
    <sheet name="PA4 chart  " sheetId="33" r:id="rId33"/>
    <sheet name="Priority Axis 4" sheetId="34" r:id="rId34"/>
    <sheet name="Operation 1 (4)" sheetId="35" r:id="rId35"/>
    <sheet name="Project 1 (4)" sheetId="36" r:id="rId36"/>
    <sheet name="Operation 2 (4)" sheetId="37" r:id="rId37"/>
    <sheet name="Project 2 (4)" sheetId="38" r:id="rId38"/>
    <sheet name="Operation 3 (4)" sheetId="39" r:id="rId39"/>
    <sheet name="Project 3 (4)" sheetId="40" r:id="rId40"/>
    <sheet name="PA5 chart   " sheetId="41" r:id="rId41"/>
    <sheet name="Priority Axis 5" sheetId="42" r:id="rId42"/>
    <sheet name="Operations TA" sheetId="43" r:id="rId43"/>
    <sheet name="Projects TA" sheetId="44" r:id="rId44"/>
  </sheets>
  <definedNames>
    <definedName name="_xlnm.Print_Area" localSheetId="5">'Project 1'!$A$1:$G$89</definedName>
    <definedName name="_xlnm.Print_Area" localSheetId="15">'Project 1 (2)'!$A$1:$G$89</definedName>
    <definedName name="_xlnm.Print_Area" localSheetId="29">'Project 1 (3)'!$A$1:$G$89</definedName>
    <definedName name="_xlnm.Print_Area" localSheetId="35">'Project 1 (4)'!$A$1:$G$89</definedName>
    <definedName name="_xlnm.Print_Area" localSheetId="7">'Project 2'!$A$1:$G$83</definedName>
    <definedName name="_xlnm.Print_Area" localSheetId="17">'Project 2 (2)'!$A$1:$G$89</definedName>
    <definedName name="_xlnm.Print_Area" localSheetId="31">'Project 2 (3)'!$A$1:$G$89</definedName>
    <definedName name="_xlnm.Print_Area" localSheetId="37">'Project 2 (4)'!$A$1:$G$89</definedName>
    <definedName name="_xlnm.Print_Area" localSheetId="9">'Project 3'!$A$1:$G$83</definedName>
    <definedName name="_xlnm.Print_Area" localSheetId="19">'Project 3 (2)'!$A$1:$G$89</definedName>
    <definedName name="_xlnm.Print_Area" localSheetId="39">'Project 3 (4)'!$A$1:$G$89</definedName>
    <definedName name="_xlnm.Print_Area" localSheetId="11">'Project 4'!$A$1:$G$82</definedName>
    <definedName name="_xlnm.Print_Area" localSheetId="21">'Project 4 (2)'!$A$1:$G$89</definedName>
    <definedName name="_xlnm.Print_Area" localSheetId="23">'Project 5 (2)'!$A$1:$G$89</definedName>
    <definedName name="_xlnm.Print_Area" localSheetId="25">'Project 6 (2)'!$A$1:$G$89</definedName>
    <definedName name="_xlnm.Print_Area" localSheetId="43">'Projects TA'!$A$1:$G$89</definedName>
  </definedNames>
  <calcPr fullCalcOnLoad="1"/>
</workbook>
</file>

<file path=xl/sharedStrings.xml><?xml version="1.0" encoding="utf-8"?>
<sst xmlns="http://schemas.openxmlformats.org/spreadsheetml/2006/main" count="2861" uniqueCount="211">
  <si>
    <t>2007-2013 OP Commitments</t>
  </si>
  <si>
    <t>Year</t>
  </si>
  <si>
    <t>Annual Allocation
(NSRF Dec)</t>
  </si>
  <si>
    <t>Total 2007-2013</t>
  </si>
  <si>
    <t>Quarter</t>
  </si>
  <si>
    <t>Commitments</t>
  </si>
  <si>
    <t>N+3/2 Adv. Incl</t>
  </si>
  <si>
    <t>N+3/2 Adv. Excl</t>
  </si>
  <si>
    <t>I/07</t>
  </si>
  <si>
    <t>II/07</t>
  </si>
  <si>
    <t>III/07</t>
  </si>
  <si>
    <t>IV/07</t>
  </si>
  <si>
    <t>I/08</t>
  </si>
  <si>
    <t>II/08</t>
  </si>
  <si>
    <t>III/08</t>
  </si>
  <si>
    <t>IV/08</t>
  </si>
  <si>
    <t>I/09</t>
  </si>
  <si>
    <t>II/09</t>
  </si>
  <si>
    <t>III/09</t>
  </si>
  <si>
    <t>IV/09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</si>
  <si>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</si>
  <si>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</si>
  <si>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</si>
  <si>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</si>
  <si>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</si>
  <si>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</si>
  <si>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</si>
  <si>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</si>
  <si>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>I/12</t>
  </si>
  <si>
    <t>II/12</t>
  </si>
  <si>
    <t>III/12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</si>
  <si>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</si>
  <si>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</si>
  <si>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</si>
  <si>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</si>
  <si>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</si>
  <si>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</si>
  <si>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</si>
  <si>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</si>
  <si>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</si>
  <si>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</si>
  <si>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</si>
  <si>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</si>
  <si>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</si>
  <si>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Contracted</t>
  </si>
  <si>
    <t>Paid to
 Beneficiaries</t>
  </si>
  <si>
    <t>Expenditure 
declared to the EC</t>
  </si>
  <si>
    <t xml:space="preserve">Total Budget </t>
  </si>
  <si>
    <t>Allocation
(OP)</t>
  </si>
  <si>
    <t xml:space="preserve"> Operation Distribution Coefficient
(Operation Allocation/Total 2007-20013)</t>
  </si>
  <si>
    <t>Distribution of Advance Payments (PA Distribution Coefficient X Total Advance)</t>
  </si>
  <si>
    <t>Operation 2</t>
  </si>
  <si>
    <t>Operation 3</t>
  </si>
  <si>
    <t>Total</t>
  </si>
  <si>
    <t>Annual PA distribution coefficient
(Annual Allocation/Total 2007-20013)</t>
  </si>
  <si>
    <t xml:space="preserve"> Distribution of Advance Payments among Priority Axes</t>
  </si>
  <si>
    <t xml:space="preserve"> PA Distribution Coefficient
(PA Allocation/Total 2007-20013)</t>
  </si>
  <si>
    <t>PA1</t>
  </si>
  <si>
    <t>PA2</t>
  </si>
  <si>
    <t>PA3</t>
  </si>
  <si>
    <t>PA4</t>
  </si>
  <si>
    <t>PA5</t>
  </si>
  <si>
    <t>2. Priority Axes Advance Payment</t>
  </si>
  <si>
    <t>Total adv. payment</t>
  </si>
  <si>
    <t>Paid to Beneficiaries</t>
  </si>
  <si>
    <t>1. Table 1 Operation 1 commitment profile - absolute figures</t>
  </si>
  <si>
    <t xml:space="preserve">Operation 1 Budget </t>
  </si>
  <si>
    <t>2007-2013 Operation 1 Commitments</t>
  </si>
  <si>
    <t xml:space="preserve"> Distribution of Advance Payments among operations</t>
  </si>
  <si>
    <t xml:space="preserve">Operation 1 </t>
  </si>
  <si>
    <t xml:space="preserve">Allocation
</t>
  </si>
  <si>
    <t>Table 1 Financial profile - Absolute figures</t>
  </si>
  <si>
    <t>2. Operation Advance Payment</t>
  </si>
  <si>
    <t>3. Table 2 Operation 1 financial profile - cumulative figures</t>
  </si>
  <si>
    <t>Table 2 Financial profile - Cumulative figures</t>
  </si>
  <si>
    <t>Project 1 “Modernization of Vidin-Sofia Railway Line”</t>
  </si>
  <si>
    <t>Operation 1 “Modernization of Vidin-Sofia Railway Line”</t>
  </si>
  <si>
    <t>Priority Axis 1 Development of railway infrastructure along the Trans-European and major national transport axes</t>
  </si>
  <si>
    <t>Priority Axis 1 Development of railway infrastructure along the Trans-European and major national transport axes 
Operation/Project 1 Modernization of Vidin-Sofia Railway Line</t>
  </si>
  <si>
    <t>Priority Axis 1 Development of railway infrastructure along the Trans-European and major national transport axes 
Operation/Project 2 Modernization of Sofia-Plovdiv Railway Line</t>
  </si>
  <si>
    <t>PA 1 adv. payment</t>
  </si>
  <si>
    <t xml:space="preserve">Annual PA 1 Allocation
</t>
  </si>
  <si>
    <t>1. Table 1 Operation 2 commitment profile - absolute figures</t>
  </si>
  <si>
    <t>Operation 4</t>
  </si>
  <si>
    <t>3. Table 2 Operation 2 financial profile - cumulative figures</t>
  </si>
  <si>
    <t>Operation 2 “Modernization of Sofia-Plovdiv Railway Line”</t>
  </si>
  <si>
    <t>Project 2 “Modernization of Sofia-Plovdiv Railway Line”</t>
  </si>
  <si>
    <t>Priority Axis 1 Development of railway infrastructure along the Trans-European and major national transport axes 
Operation/Project 3 Modernization of Sofia-Pernik-Radomir Railway Line</t>
  </si>
  <si>
    <t>1. Table 1 Operation 3 commitment profile - absolute figures</t>
  </si>
  <si>
    <t xml:space="preserve">Operation 3 Budget </t>
  </si>
  <si>
    <t xml:space="preserve">Operation 2 Budget </t>
  </si>
  <si>
    <t>3. Table 2 Operation 3 financial profile - cumulative figures</t>
  </si>
  <si>
    <t>Operation 3 “Modernization of Sofia-Pernik-Radomir Railway Line”</t>
  </si>
  <si>
    <t>Project 3 “Modernization of Sofia-Pernik-Radomir Railway Line”</t>
  </si>
  <si>
    <t>Priority Axis 1 Development of railway infrastructure along the Trans-European and major national transport axes 
Operation/Project 4 Electrification and Reconstruction of Svilengrad-Turkish Border Railway Line</t>
  </si>
  <si>
    <t>3. Table 2 Operation 4 financial profile - cumulative figures</t>
  </si>
  <si>
    <t>1. Table 1 Operation 4 commitment profile - absolute figures</t>
  </si>
  <si>
    <t xml:space="preserve">Operation 4 Budget </t>
  </si>
  <si>
    <t>Operation 4 “Electrification and Reconstruction of Svilengrad-Turkish Border Railway Line”</t>
  </si>
  <si>
    <t>Project 4 “Electrification and Reconstruction of Svilengrad-Turkish Border Railway Line”</t>
  </si>
  <si>
    <t>1. Table 1 Priority Axis 1 commitment profile - absolute figures</t>
  </si>
  <si>
    <t xml:space="preserve">Total PA 1 Budget </t>
  </si>
  <si>
    <t>3. Table 2 Priority Axis 1 financial profile - cumulative figures</t>
  </si>
  <si>
    <t>2007-2013 PA 1 Commitments</t>
  </si>
  <si>
    <t>1. Table 1 Priority Axis 2 commitment profile - absolute figures</t>
  </si>
  <si>
    <t>2007-2013 PA 2 Commitments</t>
  </si>
  <si>
    <t xml:space="preserve">Total PA 2 Budget </t>
  </si>
  <si>
    <t>3. Table 2 Priority Axis 2 financial profile - cumulative figures</t>
  </si>
  <si>
    <t>Priority Axis 1 Development of road infrastructure along the Trans-European and major national transport axes 
Operation/Project 1 Upgrading of road I-1 (E 79) Vratza-Botevgrad</t>
  </si>
  <si>
    <t>Operation 5</t>
  </si>
  <si>
    <t>Operation 6</t>
  </si>
  <si>
    <t>Operation 1 “Upgrading of road I-1 (E 79) Vratza-Botevgrad”</t>
  </si>
  <si>
    <t>Project 1 “Upgrading of road I-1 (E 79) Vratza-Botevgrad”</t>
  </si>
  <si>
    <t>Priority Axis 1 Development of road infrastructure along the Trans-European and major national transport axes 
Operation/Project 2 (E 79) Vidin - Montana</t>
  </si>
  <si>
    <t>PA 2 adv. payment</t>
  </si>
  <si>
    <t>2007-2013 Operation 2 Commitments</t>
  </si>
  <si>
    <t xml:space="preserve">Annual PA 2 Allocation
</t>
  </si>
  <si>
    <t>Annual operation 2 distribution coefficient
(Annual Allocation/Total 2007-20013)</t>
  </si>
  <si>
    <t>Annual operation 1 distribution coefficient
(Annual Allocation/Total 2007-20013)</t>
  </si>
  <si>
    <t>Annual operation 3 distribution coefficient
(Annual Allocation/Total 2007-20013)</t>
  </si>
  <si>
    <t>2007-2013 Operation 3 Commitments</t>
  </si>
  <si>
    <t>Annual operation 4 distribution coefficient
(Annual Allocation/Total 2007-20013)</t>
  </si>
  <si>
    <t>2007-2013 Operation 4 Commitments</t>
  </si>
  <si>
    <t>Operation 2 “(E 79) Vidin - Montana”</t>
  </si>
  <si>
    <t>Project 2 “(E 79) Vidin - Montana”</t>
  </si>
  <si>
    <t>Priority Axis 1 Development of road infrastructure along the Trans-European and major national transport axes 
Operation/Project 3 Kardjali – Podkova</t>
  </si>
  <si>
    <t>1. Table 1 Operation 3commitment profile - absolute figures</t>
  </si>
  <si>
    <t>Operation 3 “Kardjali – Podkova”</t>
  </si>
  <si>
    <t>Project 3 “Kardjali – Podkova”</t>
  </si>
  <si>
    <t xml:space="preserve">Priority Axis 1 Development of road infrastructure along the Trans-European and major national transport axes 
Operation/Project 4 Connection of the Hemus Motorway to the Sofia Ring Road  </t>
  </si>
  <si>
    <t>Operation 4 “Connection of the Hemus Motorway to the Sofia Ring Road”</t>
  </si>
  <si>
    <t>Project 4 “Connection of the Hemus Motorway to the Sofia Ring Road”</t>
  </si>
  <si>
    <t xml:space="preserve">Priority Axis 1 Development of road infrastructure along the Trans-European and major national transport axes 
Operation/Project 5 Construction of Struma Motorway </t>
  </si>
  <si>
    <t>1. Table 1 Operation 5 commitment profile - absolute figures</t>
  </si>
  <si>
    <t xml:space="preserve">Operation 5 Budget </t>
  </si>
  <si>
    <t>Annual operation 5 distribution coefficient
(Annual Allocation/Total 2007-20013)</t>
  </si>
  <si>
    <t>2007-2013 Operation 5 Commitments</t>
  </si>
  <si>
    <t>3. Table 2 Operation 5 financial profile - cumulative figures</t>
  </si>
  <si>
    <t>Operation 5 “Construction of Struma Motorway”</t>
  </si>
  <si>
    <t>Project 5 “Construction of Struma Motorway”</t>
  </si>
  <si>
    <t xml:space="preserve">Priority Axis 1 Development of road infrastructure along the Trans-European and major national transport axes 
Operation/Project 6 Construction of Maritza Motorway – from km 5 to km 72 </t>
  </si>
  <si>
    <t>1. Table 1 Operation 6 commitment profile - absolute figures</t>
  </si>
  <si>
    <t xml:space="preserve">Operation 6 Budget </t>
  </si>
  <si>
    <t>Annual operation 6 distribution coefficient
(Annual Allocation/Total 2007-20013)</t>
  </si>
  <si>
    <t>2007-2013 Operation 6 Commitments</t>
  </si>
  <si>
    <t>3. Table 2 Operation 6 financial profile - cumulative figures</t>
  </si>
  <si>
    <t>Operation 6 “Construction of Maritza Motorway – from km 5 to km 72 ”</t>
  </si>
  <si>
    <t>Project 6 “Construction of Maritza Motorway – from km 5 to km 72 ”</t>
  </si>
  <si>
    <t>Priority Axis 2 Development of road infrastructure along the Trans-European and major national transport axes</t>
  </si>
  <si>
    <t>Priority Axis 3 Improvement of intermodality for passengers and freight</t>
  </si>
  <si>
    <t>1. Table 1 Priority Axis 3 commitment profile - absolute figures</t>
  </si>
  <si>
    <t xml:space="preserve">Total PA 3 Budget </t>
  </si>
  <si>
    <t>2007-2013 PA 3 Commitments</t>
  </si>
  <si>
    <t>3. Table 2 Priority Axis 3 financial profile - cumulative figures</t>
  </si>
  <si>
    <t>Priority Axis 3 Improvement of intermodality for passengers and freight
Operation/Project 1 Extension of the Metropoliten Sofia section: Nadejda junction - Central Station and Central Bus Station –Sveta Nedelia square –Tcherni Vrah blvd.</t>
  </si>
  <si>
    <t>PA 3 adv. payment</t>
  </si>
  <si>
    <t xml:space="preserve">Annual PA 3 Allocation
</t>
  </si>
  <si>
    <t>Operation 1 “Extension of the Metropoliten Sofia section: Nadejda junction - Central Station and Central Bus Station –Sveta Nedelia square –Tcherni Vrah blvd.”</t>
  </si>
  <si>
    <t>Project 1 “Extension of the Metropoliten Sofia section: Nadejda junction - Central Station and Central Bus Station –Sveta Nedelia square –Tcherni Vrah blvd.”</t>
  </si>
  <si>
    <t>Priority Axis 3 Improvement of intermodality for passengers and freight
Operation/Project 2 Construction of intermodal terminal in Sofia</t>
  </si>
  <si>
    <t>Operation 2 “Construction of intermodal terminal in Sofia”</t>
  </si>
  <si>
    <t>Project 2 “Construction of intermodal terminal in Sofia”</t>
  </si>
  <si>
    <t>Priority Axis 4 Improvement of maritime and inland-waterway navigation</t>
  </si>
  <si>
    <t>1. Table 1 Priority Axis 4 commitment profile - absolute figures</t>
  </si>
  <si>
    <t xml:space="preserve">Total PA 4 Budget </t>
  </si>
  <si>
    <t>2007-2013 PA 4 Commitments</t>
  </si>
  <si>
    <t>3. Table 2 Priority Axis 4 financial profile - cumulative figures</t>
  </si>
  <si>
    <t xml:space="preserve">Priority Axis 4 Improvement of maritime and inland-waterway navigation
Operation/Project 1 Improvement of the navigation on the Danube in joint Bulgarian - Romanian parts: 
from rkm 530 to rkm 520 - Bathin from rkm 576 to rkm 560 - Belene
</t>
  </si>
  <si>
    <t>PA 4 adv. payment</t>
  </si>
  <si>
    <t xml:space="preserve">Annual PA 4 Allocation
</t>
  </si>
  <si>
    <t>Operation 1 "Improvement of the navigation on the Danube in joint Bulgarian - Romanian parts: 
from rkm 530 to rkm 520 - Bathin from rkm 576 to rkm 560 - Belene”</t>
  </si>
  <si>
    <t xml:space="preserve">Priority Axis 4 Improvement of maritime and inland-waterway navigation
Operation/Project 2 Establishment of River Information Services System in the Bulgarian part of Danube River
</t>
  </si>
  <si>
    <t>Operation 2 "Establishment of River Information Services System in the Bulgarian part of Danube River”</t>
  </si>
  <si>
    <t xml:space="preserve">Priority Axis 4 Improvement of maritime and inland-waterway navigation
Operation/Project 3 Vessel Traffic Management Information Sistem – phase 3
</t>
  </si>
  <si>
    <t>Operation 3 "Vessel Traffic Management Information Sistem – phase 3”</t>
  </si>
  <si>
    <t>Project 3 “Vessel Traffic Management Information Sistem – phase 3”</t>
  </si>
  <si>
    <t xml:space="preserve">
Project 2 "Establishment of River Information Services System in the Bulgarian part of Danube River”</t>
  </si>
  <si>
    <t>Priority Axis 5 Technical Assistance</t>
  </si>
  <si>
    <t>1. Table 1 Priority Axis 5 commitment profile - absolute figures</t>
  </si>
  <si>
    <t>2007-2013 PA 5 Commitments</t>
  </si>
  <si>
    <t>3. Table 2 Priority Axis 5 financial profile - cumulative figures</t>
  </si>
  <si>
    <t xml:space="preserve">Total PA 5 Budget </t>
  </si>
  <si>
    <t>PA 5 adv. payment</t>
  </si>
  <si>
    <t xml:space="preserve">Annual PA 5 Allocation
</t>
  </si>
  <si>
    <t xml:space="preserve">Priority Axis 5 Technical Assistance
Operations/Projects TA
</t>
  </si>
  <si>
    <t>Operations TA</t>
  </si>
  <si>
    <t xml:space="preserve">
Projects TA </t>
  </si>
  <si>
    <t>Project 1 "Improvement of the navigation on the Danube in joint Bulgarian - Romanian parts: 
from rkm 530 to rkm 520 - Bathin from rkm 576 to rkm 560 - Belene”</t>
  </si>
  <si>
    <t>1. Table 1 Operations commitment profile - absolute figures</t>
  </si>
  <si>
    <t xml:space="preserve">Operations Budget </t>
  </si>
  <si>
    <t>Annual operations distribution coefficient
(Annual Allocation/Total 2007-20013)</t>
  </si>
  <si>
    <t>2007-2013 Operations Commitments</t>
  </si>
  <si>
    <t>3. Table 2 Operations financial profile - cumulative figures</t>
  </si>
  <si>
    <t xml:space="preserve">Operations  </t>
  </si>
  <si>
    <t>poutr</t>
  </si>
  <si>
    <t>Тримесечие</t>
  </si>
  <si>
    <t>Ангажименти</t>
  </si>
  <si>
    <t>I. ОП Транспорт</t>
  </si>
  <si>
    <t>N+3/2 с аванс</t>
  </si>
  <si>
    <t>N+3/2 без аванс</t>
  </si>
  <si>
    <t>Договорени</t>
  </si>
  <si>
    <t>Платени към бенефициенти</t>
  </si>
  <si>
    <t>1. Таблица 1 Профил на поетите ангажименти по ОП "Транспорт" - в абсолютни стойности</t>
  </si>
  <si>
    <t>Година</t>
  </si>
  <si>
    <t xml:space="preserve">2007-2013 Ангажименти по ОП </t>
  </si>
  <si>
    <t>Годишно разпределение
(НСРР дек.)</t>
  </si>
  <si>
    <t>Годишно разпределение
(НСРР дек.) КФ</t>
  </si>
  <si>
    <t>Годишно разпределение
(НСРР дек.) ЕФРР</t>
  </si>
  <si>
    <t xml:space="preserve">2. Общо авансови плащания по ОП </t>
  </si>
  <si>
    <t>3. Таблица 2 Финансов профил на ОП "Транспорт" - кумулативни стойности</t>
  </si>
  <si>
    <t>Сертифицирани разходи към ЕС</t>
  </si>
</sst>
</file>

<file path=xl/styles.xml><?xml version="1.0" encoding="utf-8"?>
<styleSheet xmlns="http://schemas.openxmlformats.org/spreadsheetml/2006/main">
  <numFmts count="36">
    <numFmt numFmtId="5" formatCode="#,##0_-\ &quot;лв&quot;;#,##0\-\ &quot;лв&quot;"/>
    <numFmt numFmtId="6" formatCode="#,##0_-\ &quot;лв&quot;;[Red]#,##0\-\ &quot;лв&quot;"/>
    <numFmt numFmtId="7" formatCode="#,##0.00_-\ &quot;лв&quot;;#,##0.00\-\ &quot;лв&quot;"/>
    <numFmt numFmtId="8" formatCode="#,##0.00_-\ &quot;лв&quot;;[Red]#,##0.00\-\ &quot;лв&quot;"/>
    <numFmt numFmtId="42" formatCode="_ * #,##0_-\ &quot;лв&quot;_ ;_ * #,##0\-\ &quot;лв&quot;_ ;_ * &quot;-&quot;_-\ &quot;лв&quot;_ ;_ @_ "/>
    <numFmt numFmtId="41" formatCode="_ * #,##0_-\ _л_в_ ;_ * #,##0\-\ _л_в_ ;_ * &quot;-&quot;_-\ _л_в_ ;_ @_ "/>
    <numFmt numFmtId="44" formatCode="_ * #,##0.00_-\ &quot;лв&quot;_ ;_ * #,##0.00\-\ &quot;лв&quot;_ ;_ * &quot;-&quot;??_-\ &quot;лв&quot;_ ;_ @_ "/>
    <numFmt numFmtId="43" formatCode="_ * #,##0.00_-\ _л_в_ ;_ * #,##0.00\-\ _л_в_ ;_ * &quot;-&quot;??_-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21" applyBorder="1" applyAlignment="1">
      <alignment horizontal="left"/>
      <protection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2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3" fontId="0" fillId="5" borderId="0" xfId="0" applyNumberForma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5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6" fillId="6" borderId="0" xfId="0" applyFont="1" applyFill="1" applyAlignment="1">
      <alignment/>
    </xf>
    <xf numFmtId="4" fontId="0" fillId="6" borderId="8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1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3" xfId="0" applyFill="1" applyBorder="1" applyAlignment="1">
      <alignment/>
    </xf>
    <xf numFmtId="3" fontId="1" fillId="3" borderId="10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1" fillId="3" borderId="4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3" borderId="2" xfId="0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0" fillId="3" borderId="2" xfId="0" applyNumberFormat="1" applyFill="1" applyBorder="1" applyAlignment="1">
      <alignment/>
    </xf>
    <xf numFmtId="0" fontId="1" fillId="3" borderId="4" xfId="0" applyFont="1" applyFill="1" applyBorder="1" applyAlignment="1">
      <alignment/>
    </xf>
    <xf numFmtId="3" fontId="0" fillId="3" borderId="5" xfId="0" applyNumberFormat="1" applyFill="1" applyBorder="1" applyAlignment="1">
      <alignment/>
    </xf>
    <xf numFmtId="0" fontId="0" fillId="3" borderId="8" xfId="0" applyFill="1" applyBorder="1" applyAlignment="1">
      <alignment horizontal="center" wrapText="1"/>
    </xf>
    <xf numFmtId="3" fontId="0" fillId="3" borderId="7" xfId="0" applyNumberForma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4" fontId="0" fillId="3" borderId="2" xfId="0" applyNumberFormat="1" applyFont="1" applyFill="1" applyBorder="1" applyAlignment="1">
      <alignment/>
    </xf>
    <xf numFmtId="3" fontId="0" fillId="3" borderId="2" xfId="0" applyNumberFormat="1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4" fontId="0" fillId="3" borderId="4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4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3" borderId="9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4" fontId="1" fillId="3" borderId="4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3" borderId="3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1" fillId="3" borderId="9" xfId="0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0" fillId="0" borderId="0" xfId="0" applyFill="1" applyBorder="1" applyAlignment="1" quotePrefix="1">
      <alignment horizontal="center" wrapText="1"/>
    </xf>
    <xf numFmtId="0" fontId="0" fillId="0" borderId="0" xfId="0" applyAlignment="1" quotePrefix="1">
      <alignment horizontal="left" wrapText="1"/>
    </xf>
    <xf numFmtId="0" fontId="7" fillId="7" borderId="12" xfId="0" applyFont="1" applyFill="1" applyBorder="1" applyAlignment="1" quotePrefix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 wrapText="1"/>
    </xf>
    <xf numFmtId="0" fontId="7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9" fillId="7" borderId="9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wrapText="1"/>
    </xf>
    <xf numFmtId="0" fontId="12" fillId="7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 wrapText="1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sten" xfId="21"/>
    <cellStyle name="Normál_stateofplay_hun_05080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worksheet" Target="worksheets/sheet17.xml" /><Relationship Id="rId21" Type="http://schemas.openxmlformats.org/officeDocument/2006/relationships/worksheet" Target="worksheets/sheet18.xml" /><Relationship Id="rId22" Type="http://schemas.openxmlformats.org/officeDocument/2006/relationships/worksheet" Target="worksheets/sheet19.xml" /><Relationship Id="rId23" Type="http://schemas.openxmlformats.org/officeDocument/2006/relationships/worksheet" Target="worksheets/sheet20.xml" /><Relationship Id="rId24" Type="http://schemas.openxmlformats.org/officeDocument/2006/relationships/worksheet" Target="worksheets/sheet21.xml" /><Relationship Id="rId25" Type="http://schemas.openxmlformats.org/officeDocument/2006/relationships/worksheet" Target="worksheets/sheet22.xml" /><Relationship Id="rId26" Type="http://schemas.openxmlformats.org/officeDocument/2006/relationships/worksheet" Target="worksheets/sheet23.xml" /><Relationship Id="rId27" Type="http://schemas.openxmlformats.org/officeDocument/2006/relationships/chartsheet" Target="chartsheets/sheet4.xml" /><Relationship Id="rId28" Type="http://schemas.openxmlformats.org/officeDocument/2006/relationships/worksheet" Target="worksheets/sheet24.xml" /><Relationship Id="rId29" Type="http://schemas.openxmlformats.org/officeDocument/2006/relationships/worksheet" Target="worksheets/sheet25.xml" /><Relationship Id="rId30" Type="http://schemas.openxmlformats.org/officeDocument/2006/relationships/worksheet" Target="worksheets/sheet26.xml" /><Relationship Id="rId31" Type="http://schemas.openxmlformats.org/officeDocument/2006/relationships/worksheet" Target="worksheets/sheet27.xml" /><Relationship Id="rId32" Type="http://schemas.openxmlformats.org/officeDocument/2006/relationships/worksheet" Target="worksheets/sheet28.xml" /><Relationship Id="rId33" Type="http://schemas.openxmlformats.org/officeDocument/2006/relationships/chartsheet" Target="chartsheets/sheet5.xml" /><Relationship Id="rId34" Type="http://schemas.openxmlformats.org/officeDocument/2006/relationships/worksheet" Target="worksheets/sheet29.xml" /><Relationship Id="rId35" Type="http://schemas.openxmlformats.org/officeDocument/2006/relationships/worksheet" Target="worksheets/sheet30.xml" /><Relationship Id="rId36" Type="http://schemas.openxmlformats.org/officeDocument/2006/relationships/worksheet" Target="worksheets/sheet31.xml" /><Relationship Id="rId37" Type="http://schemas.openxmlformats.org/officeDocument/2006/relationships/worksheet" Target="worksheets/sheet32.xml" /><Relationship Id="rId38" Type="http://schemas.openxmlformats.org/officeDocument/2006/relationships/worksheet" Target="worksheets/sheet33.xml" /><Relationship Id="rId39" Type="http://schemas.openxmlformats.org/officeDocument/2006/relationships/worksheet" Target="worksheets/sheet34.xml" /><Relationship Id="rId40" Type="http://schemas.openxmlformats.org/officeDocument/2006/relationships/worksheet" Target="worksheets/sheet35.xml" /><Relationship Id="rId41" Type="http://schemas.openxmlformats.org/officeDocument/2006/relationships/chartsheet" Target="chartsheets/sheet6.xml" /><Relationship Id="rId42" Type="http://schemas.openxmlformats.org/officeDocument/2006/relationships/worksheet" Target="worksheets/sheet36.xml" /><Relationship Id="rId43" Type="http://schemas.openxmlformats.org/officeDocument/2006/relationships/worksheet" Target="worksheets/sheet37.xml" /><Relationship Id="rId44" Type="http://schemas.openxmlformats.org/officeDocument/2006/relationships/worksheet" Target="worksheets/sheet38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ОП "Транспорт" Общи стойности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725"/>
          <c:w val="0.749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OP!$B$21</c:f>
              <c:strCache>
                <c:ptCount val="1"/>
                <c:pt idx="0">
                  <c:v>Ангажименти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121123105</c:v>
                </c:pt>
                <c:pt idx="5">
                  <c:v>295550475</c:v>
                </c:pt>
                <c:pt idx="6">
                  <c:v>295550475</c:v>
                </c:pt>
                <c:pt idx="7">
                  <c:v>295550475</c:v>
                </c:pt>
                <c:pt idx="8">
                  <c:v>295550475</c:v>
                </c:pt>
                <c:pt idx="9">
                  <c:v>530791682</c:v>
                </c:pt>
                <c:pt idx="10">
                  <c:v>530791682</c:v>
                </c:pt>
                <c:pt idx="11">
                  <c:v>530791682</c:v>
                </c:pt>
                <c:pt idx="12">
                  <c:v>530791682</c:v>
                </c:pt>
                <c:pt idx="13">
                  <c:v>778446939</c:v>
                </c:pt>
                <c:pt idx="14">
                  <c:v>778446939</c:v>
                </c:pt>
                <c:pt idx="15">
                  <c:v>778446939</c:v>
                </c:pt>
                <c:pt idx="16">
                  <c:v>778446939</c:v>
                </c:pt>
                <c:pt idx="17">
                  <c:v>1043237290</c:v>
                </c:pt>
                <c:pt idx="18">
                  <c:v>1043237290</c:v>
                </c:pt>
                <c:pt idx="19">
                  <c:v>1043237290</c:v>
                </c:pt>
                <c:pt idx="20">
                  <c:v>1043237290</c:v>
                </c:pt>
                <c:pt idx="21">
                  <c:v>1325260339</c:v>
                </c:pt>
                <c:pt idx="22">
                  <c:v>1325260339</c:v>
                </c:pt>
                <c:pt idx="23">
                  <c:v>1325260339</c:v>
                </c:pt>
                <c:pt idx="24">
                  <c:v>1325260339</c:v>
                </c:pt>
                <c:pt idx="25">
                  <c:v>1624479623</c:v>
                </c:pt>
                <c:pt idx="26">
                  <c:v>1624479623</c:v>
                </c:pt>
                <c:pt idx="27">
                  <c:v>1624479623</c:v>
                </c:pt>
                <c:pt idx="28">
                  <c:v>1624479623</c:v>
                </c:pt>
                <c:pt idx="29">
                  <c:v>1624479623</c:v>
                </c:pt>
                <c:pt idx="30">
                  <c:v>1624479623</c:v>
                </c:pt>
                <c:pt idx="31">
                  <c:v>1624479623</c:v>
                </c:pt>
                <c:pt idx="32">
                  <c:v>1624479623</c:v>
                </c:pt>
                <c:pt idx="33">
                  <c:v>1624479623</c:v>
                </c:pt>
                <c:pt idx="34">
                  <c:v>1624479623</c:v>
                </c:pt>
                <c:pt idx="35">
                  <c:v>1624479623</c:v>
                </c:pt>
                <c:pt idx="36">
                  <c:v>1624479623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OP!$D$21</c:f>
              <c:strCache>
                <c:ptCount val="1"/>
                <c:pt idx="0">
                  <c:v>N+3/2 без аванс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-36538914.82999998</c:v>
                </c:pt>
                <c:pt idx="17">
                  <c:v>-36538914.82999998</c:v>
                </c:pt>
                <c:pt idx="18">
                  <c:v>-36538914.82999998</c:v>
                </c:pt>
                <c:pt idx="19">
                  <c:v>-36538914.82999998</c:v>
                </c:pt>
                <c:pt idx="20">
                  <c:v>137888455.17000002</c:v>
                </c:pt>
                <c:pt idx="21">
                  <c:v>137888455.17000002</c:v>
                </c:pt>
                <c:pt idx="22">
                  <c:v>137888455.17000002</c:v>
                </c:pt>
                <c:pt idx="23">
                  <c:v>137888455.17000002</c:v>
                </c:pt>
                <c:pt idx="24">
                  <c:v>373129662.17</c:v>
                </c:pt>
                <c:pt idx="25">
                  <c:v>373129662.17</c:v>
                </c:pt>
                <c:pt idx="26">
                  <c:v>373129662.17</c:v>
                </c:pt>
                <c:pt idx="27">
                  <c:v>373129662.17</c:v>
                </c:pt>
                <c:pt idx="28">
                  <c:v>885575270.1700001</c:v>
                </c:pt>
                <c:pt idx="29">
                  <c:v>885575270.1700001</c:v>
                </c:pt>
                <c:pt idx="30">
                  <c:v>885575270.1700001</c:v>
                </c:pt>
                <c:pt idx="31">
                  <c:v>885575270.1700001</c:v>
                </c:pt>
                <c:pt idx="32">
                  <c:v>1167598319.17</c:v>
                </c:pt>
                <c:pt idx="33">
                  <c:v>1167598319.17</c:v>
                </c:pt>
                <c:pt idx="34">
                  <c:v>1167598319.17</c:v>
                </c:pt>
                <c:pt idx="35">
                  <c:v>1167598319.17</c:v>
                </c:pt>
                <c:pt idx="36">
                  <c:v>1624479623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OP!$E$21</c:f>
              <c:strCache>
                <c:ptCount val="1"/>
                <c:pt idx="0">
                  <c:v>Договорени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1018002.5871369189</c:v>
                </c:pt>
                <c:pt idx="7">
                  <c:v>1685818.7163506032</c:v>
                </c:pt>
                <c:pt idx="8">
                  <c:v>273150549.56635064</c:v>
                </c:pt>
                <c:pt idx="9">
                  <c:v>449743911.11764085</c:v>
                </c:pt>
                <c:pt idx="10">
                  <c:v>517743911.11764085</c:v>
                </c:pt>
                <c:pt idx="11">
                  <c:v>1004194880.6689311</c:v>
                </c:pt>
                <c:pt idx="12">
                  <c:v>1004194880.6689311</c:v>
                </c:pt>
                <c:pt idx="13">
                  <c:v>1265304348.2798686</c:v>
                </c:pt>
                <c:pt idx="14">
                  <c:v>1365304348.2798686</c:v>
                </c:pt>
                <c:pt idx="15">
                  <c:v>1513313815.8908062</c:v>
                </c:pt>
                <c:pt idx="16">
                  <c:v>1593313815.8908062</c:v>
                </c:pt>
                <c:pt idx="17">
                  <c:v>1598423283.5017436</c:v>
                </c:pt>
                <c:pt idx="18">
                  <c:v>1598423283.5017436</c:v>
                </c:pt>
                <c:pt idx="19">
                  <c:v>1603532751.1126812</c:v>
                </c:pt>
                <c:pt idx="20">
                  <c:v>1603532751.1126812</c:v>
                </c:pt>
                <c:pt idx="21">
                  <c:v>1608642218.7236187</c:v>
                </c:pt>
                <c:pt idx="22">
                  <c:v>1608642218.7236187</c:v>
                </c:pt>
                <c:pt idx="23">
                  <c:v>1613751686.3345563</c:v>
                </c:pt>
                <c:pt idx="24">
                  <c:v>1613751686.3345563</c:v>
                </c:pt>
                <c:pt idx="25">
                  <c:v>1616306420.1400251</c:v>
                </c:pt>
                <c:pt idx="26">
                  <c:v>1616306420.1400251</c:v>
                </c:pt>
                <c:pt idx="27">
                  <c:v>1618861153.945494</c:v>
                </c:pt>
                <c:pt idx="28">
                  <c:v>1618861153.945494</c:v>
                </c:pt>
                <c:pt idx="29">
                  <c:v>1620393021.4950125</c:v>
                </c:pt>
                <c:pt idx="30">
                  <c:v>1620393021.4950125</c:v>
                </c:pt>
                <c:pt idx="31">
                  <c:v>1621924889.044531</c:v>
                </c:pt>
                <c:pt idx="32">
                  <c:v>1621924889.044531</c:v>
                </c:pt>
                <c:pt idx="33">
                  <c:v>1624479622.85</c:v>
                </c:pt>
                <c:pt idx="34">
                  <c:v>1624479622.85</c:v>
                </c:pt>
                <c:pt idx="35">
                  <c:v>1624479622.85</c:v>
                </c:pt>
                <c:pt idx="36">
                  <c:v>1624479622.85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OP!$F$21</c:f>
              <c:strCache>
                <c:ptCount val="1"/>
                <c:pt idx="0">
                  <c:v>Платени към бенефициенти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509001.29356845847</c:v>
                </c:pt>
                <c:pt idx="7">
                  <c:v>740909.3581753005</c:v>
                </c:pt>
                <c:pt idx="8">
                  <c:v>1770818.716350601</c:v>
                </c:pt>
                <c:pt idx="9">
                  <c:v>15954805.406208616</c:v>
                </c:pt>
                <c:pt idx="10">
                  <c:v>35920483.44362325</c:v>
                </c:pt>
                <c:pt idx="11">
                  <c:v>57586161.481037885</c:v>
                </c:pt>
                <c:pt idx="12">
                  <c:v>94051839.51845253</c:v>
                </c:pt>
                <c:pt idx="13">
                  <c:v>153967155.86611566</c:v>
                </c:pt>
                <c:pt idx="14">
                  <c:v>239809722.21377882</c:v>
                </c:pt>
                <c:pt idx="15">
                  <c:v>327952288.56144196</c:v>
                </c:pt>
                <c:pt idx="16">
                  <c:v>459464854.90910506</c:v>
                </c:pt>
                <c:pt idx="17">
                  <c:v>593184921.2567682</c:v>
                </c:pt>
                <c:pt idx="18">
                  <c:v>722332300.1044313</c:v>
                </c:pt>
                <c:pt idx="19">
                  <c:v>851479678.9520946</c:v>
                </c:pt>
                <c:pt idx="20">
                  <c:v>980627057.7997577</c:v>
                </c:pt>
                <c:pt idx="21">
                  <c:v>1080601964.9336216</c:v>
                </c:pt>
                <c:pt idx="22">
                  <c:v>1182576872.0674853</c:v>
                </c:pt>
                <c:pt idx="23">
                  <c:v>1279451779.2013493</c:v>
                </c:pt>
                <c:pt idx="24">
                  <c:v>1340326686.3352132</c:v>
                </c:pt>
                <c:pt idx="25">
                  <c:v>1387207803.2379475</c:v>
                </c:pt>
                <c:pt idx="26">
                  <c:v>1434088920.140682</c:v>
                </c:pt>
                <c:pt idx="27">
                  <c:v>1479270037.0434163</c:v>
                </c:pt>
                <c:pt idx="28">
                  <c:v>1512451153.9461508</c:v>
                </c:pt>
                <c:pt idx="29">
                  <c:v>1540589587.72091</c:v>
                </c:pt>
                <c:pt idx="30">
                  <c:v>1564728021.4956694</c:v>
                </c:pt>
                <c:pt idx="31">
                  <c:v>1588866455.2704287</c:v>
                </c:pt>
                <c:pt idx="32">
                  <c:v>1606604889.045188</c:v>
                </c:pt>
                <c:pt idx="33">
                  <c:v>1618782255.9479225</c:v>
                </c:pt>
                <c:pt idx="34">
                  <c:v>1622559622.8506567</c:v>
                </c:pt>
                <c:pt idx="35">
                  <c:v>1622559622.8506567</c:v>
                </c:pt>
                <c:pt idx="36">
                  <c:v>1622559622.8506567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OP!$G$21</c:f>
              <c:strCache>
                <c:ptCount val="1"/>
                <c:pt idx="0">
                  <c:v>Сертифицирани разходи към ЕС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OP!$A$22:$A$58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OP!$G$22:$G$58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509001.29356845847</c:v>
                </c:pt>
                <c:pt idx="8">
                  <c:v>740909.3581753005</c:v>
                </c:pt>
                <c:pt idx="9">
                  <c:v>1770818.716350601</c:v>
                </c:pt>
                <c:pt idx="10">
                  <c:v>15954805.406208616</c:v>
                </c:pt>
                <c:pt idx="11">
                  <c:v>35920483.44362325</c:v>
                </c:pt>
                <c:pt idx="12">
                  <c:v>57586161.481037885</c:v>
                </c:pt>
                <c:pt idx="13">
                  <c:v>94051839.51845253</c:v>
                </c:pt>
                <c:pt idx="14">
                  <c:v>153967155.86611566</c:v>
                </c:pt>
                <c:pt idx="15">
                  <c:v>239809722.21377882</c:v>
                </c:pt>
                <c:pt idx="16">
                  <c:v>327952288.56144196</c:v>
                </c:pt>
                <c:pt idx="17">
                  <c:v>459464854.90910506</c:v>
                </c:pt>
                <c:pt idx="18">
                  <c:v>592544921.2567682</c:v>
                </c:pt>
                <c:pt idx="19">
                  <c:v>721692300.1044313</c:v>
                </c:pt>
                <c:pt idx="20">
                  <c:v>850839678.9520946</c:v>
                </c:pt>
                <c:pt idx="21">
                  <c:v>979987057.7997577</c:v>
                </c:pt>
                <c:pt idx="22">
                  <c:v>1079321964.9336216</c:v>
                </c:pt>
                <c:pt idx="23">
                  <c:v>1181296872.0674853</c:v>
                </c:pt>
                <c:pt idx="24">
                  <c:v>1278171779.2013493</c:v>
                </c:pt>
                <c:pt idx="25">
                  <c:v>1339046686.3352132</c:v>
                </c:pt>
                <c:pt idx="26">
                  <c:v>1385927803.2379475</c:v>
                </c:pt>
                <c:pt idx="27">
                  <c:v>1432808920.140682</c:v>
                </c:pt>
                <c:pt idx="28">
                  <c:v>1477990037.0434163</c:v>
                </c:pt>
                <c:pt idx="29">
                  <c:v>1511171153.9461508</c:v>
                </c:pt>
                <c:pt idx="30">
                  <c:v>1540589587.72091</c:v>
                </c:pt>
                <c:pt idx="31">
                  <c:v>1564728021.4956694</c:v>
                </c:pt>
                <c:pt idx="32">
                  <c:v>1588866455.2704287</c:v>
                </c:pt>
                <c:pt idx="33">
                  <c:v>1606604889.045188</c:v>
                </c:pt>
                <c:pt idx="34">
                  <c:v>1619422255.9479225</c:v>
                </c:pt>
                <c:pt idx="35">
                  <c:v>1623199622.8506567</c:v>
                </c:pt>
                <c:pt idx="36">
                  <c:v>1623199622.8506567</c:v>
                </c:pt>
              </c:numCache>
            </c:numRef>
          </c:val>
          <c:smooth val="0"/>
        </c:ser>
        <c:axId val="49088429"/>
        <c:axId val="39142678"/>
      </c:line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2678"/>
        <c:crosses val="autoZero"/>
        <c:auto val="1"/>
        <c:lblOffset val="100"/>
        <c:noMultiLvlLbl val="0"/>
      </c:catAx>
      <c:valAx>
        <c:axId val="39142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17925"/>
          <c:w val="0.22475"/>
          <c:h val="0.6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 Transport Priority Axis 1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'Priority Axis 1'!$B$21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28000000</c:v>
                </c:pt>
                <c:pt idx="5">
                  <c:v>28000000</c:v>
                </c:pt>
                <c:pt idx="6">
                  <c:v>28000000</c:v>
                </c:pt>
                <c:pt idx="7">
                  <c:v>28000000</c:v>
                </c:pt>
                <c:pt idx="8">
                  <c:v>28000000</c:v>
                </c:pt>
                <c:pt idx="9">
                  <c:v>108000000</c:v>
                </c:pt>
                <c:pt idx="10">
                  <c:v>108000000</c:v>
                </c:pt>
                <c:pt idx="11">
                  <c:v>108000000</c:v>
                </c:pt>
                <c:pt idx="12">
                  <c:v>108000000</c:v>
                </c:pt>
                <c:pt idx="13">
                  <c:v>198000000</c:v>
                </c:pt>
                <c:pt idx="14">
                  <c:v>198000000</c:v>
                </c:pt>
                <c:pt idx="15">
                  <c:v>198000000</c:v>
                </c:pt>
                <c:pt idx="16">
                  <c:v>198000000</c:v>
                </c:pt>
                <c:pt idx="17">
                  <c:v>298000000</c:v>
                </c:pt>
                <c:pt idx="18">
                  <c:v>298000000</c:v>
                </c:pt>
                <c:pt idx="19">
                  <c:v>298000000</c:v>
                </c:pt>
                <c:pt idx="20">
                  <c:v>298000000</c:v>
                </c:pt>
                <c:pt idx="21">
                  <c:v>403000000</c:v>
                </c:pt>
                <c:pt idx="22">
                  <c:v>403000000</c:v>
                </c:pt>
                <c:pt idx="23">
                  <c:v>403000000</c:v>
                </c:pt>
                <c:pt idx="24">
                  <c:v>403000000</c:v>
                </c:pt>
                <c:pt idx="25">
                  <c:v>464000000</c:v>
                </c:pt>
                <c:pt idx="26">
                  <c:v>464000000</c:v>
                </c:pt>
                <c:pt idx="27">
                  <c:v>464000000</c:v>
                </c:pt>
                <c:pt idx="28">
                  <c:v>464000000</c:v>
                </c:pt>
                <c:pt idx="29">
                  <c:v>464000000</c:v>
                </c:pt>
                <c:pt idx="30">
                  <c:v>464000000</c:v>
                </c:pt>
                <c:pt idx="31">
                  <c:v>464000000</c:v>
                </c:pt>
                <c:pt idx="32">
                  <c:v>464000000</c:v>
                </c:pt>
                <c:pt idx="33">
                  <c:v>464000000</c:v>
                </c:pt>
                <c:pt idx="34">
                  <c:v>464000000</c:v>
                </c:pt>
                <c:pt idx="35">
                  <c:v>464000000</c:v>
                </c:pt>
                <c:pt idx="36">
                  <c:v>464000000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1'!$D$21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14084109.839223642</c:v>
                </c:pt>
                <c:pt idx="17">
                  <c:v>14084109.839223642</c:v>
                </c:pt>
                <c:pt idx="18">
                  <c:v>14084109.839223642</c:v>
                </c:pt>
                <c:pt idx="19">
                  <c:v>14084109.839223642</c:v>
                </c:pt>
                <c:pt idx="20">
                  <c:v>14084109.839223642</c:v>
                </c:pt>
                <c:pt idx="21">
                  <c:v>14084109.839223642</c:v>
                </c:pt>
                <c:pt idx="22">
                  <c:v>14084109.839223642</c:v>
                </c:pt>
                <c:pt idx="23">
                  <c:v>14084109.839223642</c:v>
                </c:pt>
                <c:pt idx="24">
                  <c:v>94084109.83922364</c:v>
                </c:pt>
                <c:pt idx="25">
                  <c:v>94084109.83922364</c:v>
                </c:pt>
                <c:pt idx="26">
                  <c:v>94084109.83922364</c:v>
                </c:pt>
                <c:pt idx="27">
                  <c:v>94084109.83922364</c:v>
                </c:pt>
                <c:pt idx="28">
                  <c:v>284084109.8392236</c:v>
                </c:pt>
                <c:pt idx="29">
                  <c:v>284084109.8392236</c:v>
                </c:pt>
                <c:pt idx="30">
                  <c:v>284084109.8392236</c:v>
                </c:pt>
                <c:pt idx="31">
                  <c:v>284084109.8392236</c:v>
                </c:pt>
                <c:pt idx="32">
                  <c:v>389084109.8392236</c:v>
                </c:pt>
                <c:pt idx="33">
                  <c:v>389084109.8392236</c:v>
                </c:pt>
                <c:pt idx="34">
                  <c:v>389084109.8392236</c:v>
                </c:pt>
                <c:pt idx="35">
                  <c:v>389084109.8392236</c:v>
                </c:pt>
                <c:pt idx="36">
                  <c:v>464000000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1'!$E$21</c:f>
              <c:strCache>
                <c:ptCount val="1"/>
                <c:pt idx="0">
                  <c:v>Contracted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28000000</c:v>
                </c:pt>
                <c:pt idx="9">
                  <c:v>28000000</c:v>
                </c:pt>
                <c:pt idx="10">
                  <c:v>28000000</c:v>
                </c:pt>
                <c:pt idx="11">
                  <c:v>28000000</c:v>
                </c:pt>
                <c:pt idx="12">
                  <c:v>28000000</c:v>
                </c:pt>
                <c:pt idx="13">
                  <c:v>284000000</c:v>
                </c:pt>
                <c:pt idx="14">
                  <c:v>384000000</c:v>
                </c:pt>
                <c:pt idx="15">
                  <c:v>384000000</c:v>
                </c:pt>
                <c:pt idx="16">
                  <c:v>464000000</c:v>
                </c:pt>
                <c:pt idx="17">
                  <c:v>464000000</c:v>
                </c:pt>
                <c:pt idx="18">
                  <c:v>464000000</c:v>
                </c:pt>
                <c:pt idx="19">
                  <c:v>464000000</c:v>
                </c:pt>
                <c:pt idx="20">
                  <c:v>464000000</c:v>
                </c:pt>
                <c:pt idx="21">
                  <c:v>464000000</c:v>
                </c:pt>
                <c:pt idx="22">
                  <c:v>464000000</c:v>
                </c:pt>
                <c:pt idx="23">
                  <c:v>464000000</c:v>
                </c:pt>
                <c:pt idx="24">
                  <c:v>464000000</c:v>
                </c:pt>
                <c:pt idx="25">
                  <c:v>464000000</c:v>
                </c:pt>
                <c:pt idx="26">
                  <c:v>464000000</c:v>
                </c:pt>
                <c:pt idx="27">
                  <c:v>464000000</c:v>
                </c:pt>
                <c:pt idx="28">
                  <c:v>464000000</c:v>
                </c:pt>
                <c:pt idx="29">
                  <c:v>464000000</c:v>
                </c:pt>
                <c:pt idx="30">
                  <c:v>464000000</c:v>
                </c:pt>
                <c:pt idx="31">
                  <c:v>464000000</c:v>
                </c:pt>
                <c:pt idx="32">
                  <c:v>464000000</c:v>
                </c:pt>
                <c:pt idx="33">
                  <c:v>464000000</c:v>
                </c:pt>
                <c:pt idx="34">
                  <c:v>464000000</c:v>
                </c:pt>
                <c:pt idx="35">
                  <c:v>464000000</c:v>
                </c:pt>
                <c:pt idx="36">
                  <c:v>464000000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1'!$F$21</c:f>
              <c:strCache>
                <c:ptCount val="1"/>
                <c:pt idx="0">
                  <c:v>Paid to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2800000</c:v>
                </c:pt>
                <c:pt idx="10">
                  <c:v>5600000</c:v>
                </c:pt>
                <c:pt idx="11">
                  <c:v>8400000</c:v>
                </c:pt>
                <c:pt idx="12">
                  <c:v>14000000</c:v>
                </c:pt>
                <c:pt idx="13">
                  <c:v>17500000</c:v>
                </c:pt>
                <c:pt idx="14">
                  <c:v>46600000</c:v>
                </c:pt>
                <c:pt idx="15">
                  <c:v>72900000</c:v>
                </c:pt>
                <c:pt idx="16">
                  <c:v>94200000</c:v>
                </c:pt>
                <c:pt idx="17">
                  <c:v>120000000</c:v>
                </c:pt>
                <c:pt idx="18">
                  <c:v>141800000</c:v>
                </c:pt>
                <c:pt idx="19">
                  <c:v>163600000</c:v>
                </c:pt>
                <c:pt idx="20">
                  <c:v>185400000</c:v>
                </c:pt>
                <c:pt idx="21">
                  <c:v>207200000</c:v>
                </c:pt>
                <c:pt idx="22">
                  <c:v>231000000</c:v>
                </c:pt>
                <c:pt idx="23">
                  <c:v>254800000</c:v>
                </c:pt>
                <c:pt idx="24">
                  <c:v>278600000</c:v>
                </c:pt>
                <c:pt idx="25">
                  <c:v>302400000</c:v>
                </c:pt>
                <c:pt idx="26">
                  <c:v>326200000</c:v>
                </c:pt>
                <c:pt idx="27">
                  <c:v>350000000</c:v>
                </c:pt>
                <c:pt idx="28">
                  <c:v>373800000</c:v>
                </c:pt>
                <c:pt idx="29">
                  <c:v>397600000</c:v>
                </c:pt>
                <c:pt idx="30">
                  <c:v>417400000</c:v>
                </c:pt>
                <c:pt idx="31">
                  <c:v>437200000</c:v>
                </c:pt>
                <c:pt idx="32">
                  <c:v>450600000</c:v>
                </c:pt>
                <c:pt idx="33">
                  <c:v>461500000</c:v>
                </c:pt>
                <c:pt idx="34">
                  <c:v>464000000</c:v>
                </c:pt>
                <c:pt idx="35">
                  <c:v>464000000</c:v>
                </c:pt>
                <c:pt idx="36">
                  <c:v>464000000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1'!$G$21</c:f>
              <c:strCache>
                <c:ptCount val="1"/>
                <c:pt idx="0">
                  <c:v>Expenditure 
declared to the 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1'!$A$22:$A$58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1'!$G$22:$G$58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2800000</c:v>
                </c:pt>
                <c:pt idx="11">
                  <c:v>5600000</c:v>
                </c:pt>
                <c:pt idx="12">
                  <c:v>8400000</c:v>
                </c:pt>
                <c:pt idx="13">
                  <c:v>14000000</c:v>
                </c:pt>
                <c:pt idx="14">
                  <c:v>17500000</c:v>
                </c:pt>
                <c:pt idx="15">
                  <c:v>46600000</c:v>
                </c:pt>
                <c:pt idx="16">
                  <c:v>72900000</c:v>
                </c:pt>
                <c:pt idx="17">
                  <c:v>94200000</c:v>
                </c:pt>
                <c:pt idx="18">
                  <c:v>120000000</c:v>
                </c:pt>
                <c:pt idx="19">
                  <c:v>141800000</c:v>
                </c:pt>
                <c:pt idx="20">
                  <c:v>163600000</c:v>
                </c:pt>
                <c:pt idx="21">
                  <c:v>185400000</c:v>
                </c:pt>
                <c:pt idx="22">
                  <c:v>207200000</c:v>
                </c:pt>
                <c:pt idx="23">
                  <c:v>231000000</c:v>
                </c:pt>
                <c:pt idx="24">
                  <c:v>254800000</c:v>
                </c:pt>
                <c:pt idx="25">
                  <c:v>278600000</c:v>
                </c:pt>
                <c:pt idx="26">
                  <c:v>302400000</c:v>
                </c:pt>
                <c:pt idx="27">
                  <c:v>326200000</c:v>
                </c:pt>
                <c:pt idx="28">
                  <c:v>350000000</c:v>
                </c:pt>
                <c:pt idx="29">
                  <c:v>373800000</c:v>
                </c:pt>
                <c:pt idx="30">
                  <c:v>397600000</c:v>
                </c:pt>
                <c:pt idx="31">
                  <c:v>417400000</c:v>
                </c:pt>
                <c:pt idx="32">
                  <c:v>437200000</c:v>
                </c:pt>
                <c:pt idx="33">
                  <c:v>450600000</c:v>
                </c:pt>
                <c:pt idx="34">
                  <c:v>461500000</c:v>
                </c:pt>
                <c:pt idx="35">
                  <c:v>464000000</c:v>
                </c:pt>
                <c:pt idx="36">
                  <c:v>464000000</c:v>
                </c:pt>
              </c:numCache>
            </c:numRef>
          </c:val>
          <c:smooth val="0"/>
        </c:ser>
        <c:axId val="16739783"/>
        <c:axId val="16440320"/>
      </c:lineChart>
      <c:catAx>
        <c:axId val="1673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auto val="1"/>
        <c:lblOffset val="100"/>
        <c:noMultiLvlLbl val="0"/>
      </c:catAx>
      <c:valAx>
        <c:axId val="16440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3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 Transport Priority Axis 2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'Priority Axis 2'!$B$21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66301144</c:v>
                </c:pt>
                <c:pt idx="5">
                  <c:v>201464622</c:v>
                </c:pt>
                <c:pt idx="6">
                  <c:v>201464622</c:v>
                </c:pt>
                <c:pt idx="7">
                  <c:v>201464622</c:v>
                </c:pt>
                <c:pt idx="8">
                  <c:v>201464622</c:v>
                </c:pt>
                <c:pt idx="9">
                  <c:v>303243500</c:v>
                </c:pt>
                <c:pt idx="10">
                  <c:v>303243500</c:v>
                </c:pt>
                <c:pt idx="11">
                  <c:v>303243500</c:v>
                </c:pt>
                <c:pt idx="12">
                  <c:v>303243500</c:v>
                </c:pt>
                <c:pt idx="13">
                  <c:v>404563352</c:v>
                </c:pt>
                <c:pt idx="14">
                  <c:v>404563352</c:v>
                </c:pt>
                <c:pt idx="15">
                  <c:v>404563352</c:v>
                </c:pt>
                <c:pt idx="16">
                  <c:v>404563352</c:v>
                </c:pt>
                <c:pt idx="17">
                  <c:v>509041209</c:v>
                </c:pt>
                <c:pt idx="18">
                  <c:v>509041209</c:v>
                </c:pt>
                <c:pt idx="19">
                  <c:v>509041209</c:v>
                </c:pt>
                <c:pt idx="20">
                  <c:v>509041209</c:v>
                </c:pt>
                <c:pt idx="21">
                  <c:v>621752479</c:v>
                </c:pt>
                <c:pt idx="22">
                  <c:v>621752479</c:v>
                </c:pt>
                <c:pt idx="23">
                  <c:v>621752479</c:v>
                </c:pt>
                <c:pt idx="24">
                  <c:v>621752479</c:v>
                </c:pt>
                <c:pt idx="25">
                  <c:v>791669892</c:v>
                </c:pt>
                <c:pt idx="26">
                  <c:v>791669892</c:v>
                </c:pt>
                <c:pt idx="27">
                  <c:v>791669892</c:v>
                </c:pt>
                <c:pt idx="28">
                  <c:v>791669892</c:v>
                </c:pt>
                <c:pt idx="29">
                  <c:v>791669892</c:v>
                </c:pt>
                <c:pt idx="30">
                  <c:v>791669892</c:v>
                </c:pt>
                <c:pt idx="31">
                  <c:v>791669892</c:v>
                </c:pt>
                <c:pt idx="32">
                  <c:v>791669892</c:v>
                </c:pt>
                <c:pt idx="33">
                  <c:v>791669892</c:v>
                </c:pt>
                <c:pt idx="34">
                  <c:v>791669892</c:v>
                </c:pt>
                <c:pt idx="35">
                  <c:v>791669892</c:v>
                </c:pt>
                <c:pt idx="36">
                  <c:v>791669892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2'!$D$21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25791046.51784639</c:v>
                </c:pt>
                <c:pt idx="17">
                  <c:v>25791046.51784639</c:v>
                </c:pt>
                <c:pt idx="18">
                  <c:v>25791046.51784639</c:v>
                </c:pt>
                <c:pt idx="19">
                  <c:v>25791046.51784639</c:v>
                </c:pt>
                <c:pt idx="20">
                  <c:v>160954524.5178464</c:v>
                </c:pt>
                <c:pt idx="21">
                  <c:v>160954524.5178464</c:v>
                </c:pt>
                <c:pt idx="22">
                  <c:v>160954524.5178464</c:v>
                </c:pt>
                <c:pt idx="23">
                  <c:v>160954524.5178464</c:v>
                </c:pt>
                <c:pt idx="24">
                  <c:v>262733402.5178464</c:v>
                </c:pt>
                <c:pt idx="25">
                  <c:v>262733402.5178464</c:v>
                </c:pt>
                <c:pt idx="26">
                  <c:v>262733402.5178464</c:v>
                </c:pt>
                <c:pt idx="27">
                  <c:v>262733402.5178464</c:v>
                </c:pt>
                <c:pt idx="28">
                  <c:v>468531111.5178464</c:v>
                </c:pt>
                <c:pt idx="29">
                  <c:v>468531111.5178464</c:v>
                </c:pt>
                <c:pt idx="30">
                  <c:v>468531111.5178464</c:v>
                </c:pt>
                <c:pt idx="31">
                  <c:v>468531111.5178464</c:v>
                </c:pt>
                <c:pt idx="32">
                  <c:v>581242381.5178463</c:v>
                </c:pt>
                <c:pt idx="33">
                  <c:v>581242381.5178463</c:v>
                </c:pt>
                <c:pt idx="34">
                  <c:v>581242381.5178463</c:v>
                </c:pt>
                <c:pt idx="35">
                  <c:v>581242381.5178463</c:v>
                </c:pt>
                <c:pt idx="36">
                  <c:v>791669892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2'!$E$21</c:f>
              <c:strCache>
                <c:ptCount val="1"/>
                <c:pt idx="0">
                  <c:v>Contracted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51200000</c:v>
                </c:pt>
                <c:pt idx="9">
                  <c:v>218069892</c:v>
                </c:pt>
                <c:pt idx="10">
                  <c:v>286069892</c:v>
                </c:pt>
                <c:pt idx="11">
                  <c:v>766069892</c:v>
                </c:pt>
                <c:pt idx="12">
                  <c:v>766069892</c:v>
                </c:pt>
                <c:pt idx="13">
                  <c:v>766069892</c:v>
                </c:pt>
                <c:pt idx="14">
                  <c:v>766069892</c:v>
                </c:pt>
                <c:pt idx="15">
                  <c:v>791669892</c:v>
                </c:pt>
                <c:pt idx="16">
                  <c:v>791669892</c:v>
                </c:pt>
                <c:pt idx="17">
                  <c:v>791669892</c:v>
                </c:pt>
                <c:pt idx="18">
                  <c:v>791669892</c:v>
                </c:pt>
                <c:pt idx="19">
                  <c:v>791669892</c:v>
                </c:pt>
                <c:pt idx="20">
                  <c:v>791669892</c:v>
                </c:pt>
                <c:pt idx="21">
                  <c:v>791669892</c:v>
                </c:pt>
                <c:pt idx="22">
                  <c:v>791669892</c:v>
                </c:pt>
                <c:pt idx="23">
                  <c:v>791669892</c:v>
                </c:pt>
                <c:pt idx="24">
                  <c:v>791669892</c:v>
                </c:pt>
                <c:pt idx="25">
                  <c:v>791669892</c:v>
                </c:pt>
                <c:pt idx="26">
                  <c:v>791669892</c:v>
                </c:pt>
                <c:pt idx="27">
                  <c:v>791669892</c:v>
                </c:pt>
                <c:pt idx="28">
                  <c:v>791669892</c:v>
                </c:pt>
                <c:pt idx="29">
                  <c:v>791669892</c:v>
                </c:pt>
                <c:pt idx="30">
                  <c:v>791669892</c:v>
                </c:pt>
                <c:pt idx="31">
                  <c:v>791669892</c:v>
                </c:pt>
                <c:pt idx="32">
                  <c:v>791669892</c:v>
                </c:pt>
                <c:pt idx="33">
                  <c:v>791669892</c:v>
                </c:pt>
                <c:pt idx="34">
                  <c:v>791669892</c:v>
                </c:pt>
                <c:pt idx="35">
                  <c:v>791669892</c:v>
                </c:pt>
                <c:pt idx="36">
                  <c:v>791669892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2'!$F$21</c:f>
              <c:strCache>
                <c:ptCount val="1"/>
                <c:pt idx="0">
                  <c:v>Paid to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1280000</c:v>
                </c:pt>
                <c:pt idx="10">
                  <c:v>8122329.733497629</c:v>
                </c:pt>
                <c:pt idx="11">
                  <c:v>16664659.466995258</c:v>
                </c:pt>
                <c:pt idx="12">
                  <c:v>37206989.20049289</c:v>
                </c:pt>
                <c:pt idx="13">
                  <c:v>72713978.40098578</c:v>
                </c:pt>
                <c:pt idx="14">
                  <c:v>108220967.60147867</c:v>
                </c:pt>
                <c:pt idx="15">
                  <c:v>148827956.80197155</c:v>
                </c:pt>
                <c:pt idx="16">
                  <c:v>226074946.0024644</c:v>
                </c:pt>
                <c:pt idx="17">
                  <c:v>303961935.20295733</c:v>
                </c:pt>
                <c:pt idx="18">
                  <c:v>381848924.4034502</c:v>
                </c:pt>
                <c:pt idx="19">
                  <c:v>459735913.6039431</c:v>
                </c:pt>
                <c:pt idx="20">
                  <c:v>537622902.804436</c:v>
                </c:pt>
                <c:pt idx="21">
                  <c:v>599794650.1045592</c:v>
                </c:pt>
                <c:pt idx="22">
                  <c:v>661966397.4046824</c:v>
                </c:pt>
                <c:pt idx="23">
                  <c:v>719038144.7048056</c:v>
                </c:pt>
                <c:pt idx="24">
                  <c:v>740109892.0049288</c:v>
                </c:pt>
                <c:pt idx="25">
                  <c:v>755729892.0049288</c:v>
                </c:pt>
                <c:pt idx="26">
                  <c:v>771349892.0049288</c:v>
                </c:pt>
                <c:pt idx="27">
                  <c:v>785269892.0049288</c:v>
                </c:pt>
                <c:pt idx="28">
                  <c:v>787189892.0049288</c:v>
                </c:pt>
                <c:pt idx="29">
                  <c:v>787829892.0049288</c:v>
                </c:pt>
                <c:pt idx="30">
                  <c:v>788469892.0049288</c:v>
                </c:pt>
                <c:pt idx="31">
                  <c:v>789109892.0049288</c:v>
                </c:pt>
                <c:pt idx="32">
                  <c:v>789749892.0049288</c:v>
                </c:pt>
                <c:pt idx="33">
                  <c:v>789749892.0049288</c:v>
                </c:pt>
                <c:pt idx="34">
                  <c:v>789749892.0049288</c:v>
                </c:pt>
                <c:pt idx="35">
                  <c:v>789749892.0049288</c:v>
                </c:pt>
                <c:pt idx="36">
                  <c:v>789749892.0049288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2'!$G$21</c:f>
              <c:strCache>
                <c:ptCount val="1"/>
                <c:pt idx="0">
                  <c:v>Expenditure 
declared to the 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2'!$A$22:$A$58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2'!$G$22:$G$58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1280000</c:v>
                </c:pt>
                <c:pt idx="11">
                  <c:v>8122329.733497629</c:v>
                </c:pt>
                <c:pt idx="12">
                  <c:v>16664659.466995258</c:v>
                </c:pt>
                <c:pt idx="13">
                  <c:v>37206989.20049289</c:v>
                </c:pt>
                <c:pt idx="14">
                  <c:v>72713978.40098578</c:v>
                </c:pt>
                <c:pt idx="15">
                  <c:v>108220967.60147867</c:v>
                </c:pt>
                <c:pt idx="16">
                  <c:v>148827956.80197155</c:v>
                </c:pt>
                <c:pt idx="17">
                  <c:v>226074946.0024644</c:v>
                </c:pt>
                <c:pt idx="18">
                  <c:v>303321935.20295733</c:v>
                </c:pt>
                <c:pt idx="19">
                  <c:v>381208924.4034502</c:v>
                </c:pt>
                <c:pt idx="20">
                  <c:v>459095913.6039431</c:v>
                </c:pt>
                <c:pt idx="21">
                  <c:v>536982902.804436</c:v>
                </c:pt>
                <c:pt idx="22">
                  <c:v>598514650.1045592</c:v>
                </c:pt>
                <c:pt idx="23">
                  <c:v>660686397.4046824</c:v>
                </c:pt>
                <c:pt idx="24">
                  <c:v>717758144.7048056</c:v>
                </c:pt>
                <c:pt idx="25">
                  <c:v>738829892.0049288</c:v>
                </c:pt>
                <c:pt idx="26">
                  <c:v>754449892.0049288</c:v>
                </c:pt>
                <c:pt idx="27">
                  <c:v>770069892.0049288</c:v>
                </c:pt>
                <c:pt idx="28">
                  <c:v>783989892.0049288</c:v>
                </c:pt>
                <c:pt idx="29">
                  <c:v>785909892.0049288</c:v>
                </c:pt>
                <c:pt idx="30">
                  <c:v>787829892.0049288</c:v>
                </c:pt>
                <c:pt idx="31">
                  <c:v>788469892.0049288</c:v>
                </c:pt>
                <c:pt idx="32">
                  <c:v>789109892.0049288</c:v>
                </c:pt>
                <c:pt idx="33">
                  <c:v>789749892.0049288</c:v>
                </c:pt>
                <c:pt idx="34">
                  <c:v>790389892.0049288</c:v>
                </c:pt>
                <c:pt idx="35">
                  <c:v>790389892.0049288</c:v>
                </c:pt>
                <c:pt idx="36">
                  <c:v>790389892.0049288</c:v>
                </c:pt>
              </c:numCache>
            </c:numRef>
          </c:val>
          <c:smooth val="0"/>
        </c:ser>
        <c:axId val="13745153"/>
        <c:axId val="56597514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7514"/>
        <c:crosses val="autoZero"/>
        <c:auto val="1"/>
        <c:lblOffset val="100"/>
        <c:noMultiLvlLbl val="0"/>
      </c:catAx>
      <c:valAx>
        <c:axId val="56597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 Transport Priority Axis 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'Priority Axis 3'!$B$21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14039731.0015</c:v>
                </c:pt>
                <c:pt idx="5">
                  <c:v>38773623.001</c:v>
                </c:pt>
                <c:pt idx="6">
                  <c:v>38773623.001</c:v>
                </c:pt>
                <c:pt idx="7">
                  <c:v>38773623.001</c:v>
                </c:pt>
                <c:pt idx="8">
                  <c:v>38773623.001</c:v>
                </c:pt>
                <c:pt idx="9">
                  <c:v>81655951.998</c:v>
                </c:pt>
                <c:pt idx="10">
                  <c:v>81655951.998</c:v>
                </c:pt>
                <c:pt idx="11">
                  <c:v>81655951.998</c:v>
                </c:pt>
                <c:pt idx="12">
                  <c:v>81655951.998</c:v>
                </c:pt>
                <c:pt idx="13">
                  <c:v>126681357.0015</c:v>
                </c:pt>
                <c:pt idx="14">
                  <c:v>126681357.0015</c:v>
                </c:pt>
                <c:pt idx="15">
                  <c:v>126681357.0015</c:v>
                </c:pt>
                <c:pt idx="16">
                  <c:v>126681357.0015</c:v>
                </c:pt>
                <c:pt idx="17">
                  <c:v>146683850.9995</c:v>
                </c:pt>
                <c:pt idx="18">
                  <c:v>146683850.9995</c:v>
                </c:pt>
                <c:pt idx="19">
                  <c:v>146683850.9995</c:v>
                </c:pt>
                <c:pt idx="20">
                  <c:v>146683850.9995</c:v>
                </c:pt>
                <c:pt idx="21">
                  <c:v>172685630.0035</c:v>
                </c:pt>
                <c:pt idx="22">
                  <c:v>172685630.0035</c:v>
                </c:pt>
                <c:pt idx="23">
                  <c:v>172685630.0035</c:v>
                </c:pt>
                <c:pt idx="24">
                  <c:v>172685630.0035</c:v>
                </c:pt>
                <c:pt idx="25">
                  <c:v>179429731.00300002</c:v>
                </c:pt>
                <c:pt idx="26">
                  <c:v>179429731.00300002</c:v>
                </c:pt>
                <c:pt idx="27">
                  <c:v>179429731.00300002</c:v>
                </c:pt>
                <c:pt idx="28">
                  <c:v>179429731.00300002</c:v>
                </c:pt>
                <c:pt idx="29">
                  <c:v>179429731.00300002</c:v>
                </c:pt>
                <c:pt idx="30">
                  <c:v>179429731.00300002</c:v>
                </c:pt>
                <c:pt idx="31">
                  <c:v>179429731.00300002</c:v>
                </c:pt>
                <c:pt idx="32">
                  <c:v>179429731.00300002</c:v>
                </c:pt>
                <c:pt idx="33">
                  <c:v>179429731.00300002</c:v>
                </c:pt>
                <c:pt idx="34">
                  <c:v>179429731.00300002</c:v>
                </c:pt>
                <c:pt idx="35">
                  <c:v>179429731.00300002</c:v>
                </c:pt>
                <c:pt idx="36">
                  <c:v>179429731.00300002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3'!$D$21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12652423.981993588</c:v>
                </c:pt>
                <c:pt idx="17">
                  <c:v>12652423.981993588</c:v>
                </c:pt>
                <c:pt idx="18">
                  <c:v>12652423.981993588</c:v>
                </c:pt>
                <c:pt idx="19">
                  <c:v>12652423.981993588</c:v>
                </c:pt>
                <c:pt idx="20">
                  <c:v>37386315.98149359</c:v>
                </c:pt>
                <c:pt idx="21">
                  <c:v>37386315.98149359</c:v>
                </c:pt>
                <c:pt idx="22">
                  <c:v>37386315.98149359</c:v>
                </c:pt>
                <c:pt idx="23">
                  <c:v>37386315.98149359</c:v>
                </c:pt>
                <c:pt idx="24">
                  <c:v>80268644.97849359</c:v>
                </c:pt>
                <c:pt idx="25">
                  <c:v>80268644.97849359</c:v>
                </c:pt>
                <c:pt idx="26">
                  <c:v>80268644.97849359</c:v>
                </c:pt>
                <c:pt idx="27">
                  <c:v>80268644.97849359</c:v>
                </c:pt>
                <c:pt idx="28">
                  <c:v>145296543.97999358</c:v>
                </c:pt>
                <c:pt idx="29">
                  <c:v>145296543.97999358</c:v>
                </c:pt>
                <c:pt idx="30">
                  <c:v>145296543.97999358</c:v>
                </c:pt>
                <c:pt idx="31">
                  <c:v>145296543.97999358</c:v>
                </c:pt>
                <c:pt idx="32">
                  <c:v>171298322.9839936</c:v>
                </c:pt>
                <c:pt idx="33">
                  <c:v>171298322.9839936</c:v>
                </c:pt>
                <c:pt idx="34">
                  <c:v>171298322.9839936</c:v>
                </c:pt>
                <c:pt idx="35">
                  <c:v>171298322.9839936</c:v>
                </c:pt>
                <c:pt idx="36">
                  <c:v>179429731.00300002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3'!$E$21</c:f>
              <c:strCache>
                <c:ptCount val="1"/>
                <c:pt idx="0">
                  <c:v>Contracted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179429730.85</c:v>
                </c:pt>
                <c:pt idx="9">
                  <c:v>179429730.85</c:v>
                </c:pt>
                <c:pt idx="10">
                  <c:v>179429730.85</c:v>
                </c:pt>
                <c:pt idx="11">
                  <c:v>179429730.85</c:v>
                </c:pt>
                <c:pt idx="12">
                  <c:v>179429730.85</c:v>
                </c:pt>
                <c:pt idx="13">
                  <c:v>179429730.85</c:v>
                </c:pt>
                <c:pt idx="14">
                  <c:v>179429730.85</c:v>
                </c:pt>
                <c:pt idx="15">
                  <c:v>179429730.85</c:v>
                </c:pt>
                <c:pt idx="16">
                  <c:v>179429730.85</c:v>
                </c:pt>
                <c:pt idx="17">
                  <c:v>179429730.85</c:v>
                </c:pt>
                <c:pt idx="18">
                  <c:v>179429730.85</c:v>
                </c:pt>
                <c:pt idx="19">
                  <c:v>179429730.85</c:v>
                </c:pt>
                <c:pt idx="20">
                  <c:v>179429730.85</c:v>
                </c:pt>
                <c:pt idx="21">
                  <c:v>179429730.85</c:v>
                </c:pt>
                <c:pt idx="22">
                  <c:v>179429730.85</c:v>
                </c:pt>
                <c:pt idx="23">
                  <c:v>179429730.85</c:v>
                </c:pt>
                <c:pt idx="24">
                  <c:v>179429730.85</c:v>
                </c:pt>
                <c:pt idx="25">
                  <c:v>179429730.85</c:v>
                </c:pt>
                <c:pt idx="26">
                  <c:v>179429730.85</c:v>
                </c:pt>
                <c:pt idx="27">
                  <c:v>179429730.85</c:v>
                </c:pt>
                <c:pt idx="28">
                  <c:v>179429730.85</c:v>
                </c:pt>
                <c:pt idx="29">
                  <c:v>179429730.85</c:v>
                </c:pt>
                <c:pt idx="30">
                  <c:v>179429730.85</c:v>
                </c:pt>
                <c:pt idx="31">
                  <c:v>179429730.85</c:v>
                </c:pt>
                <c:pt idx="32">
                  <c:v>179429730.85</c:v>
                </c:pt>
                <c:pt idx="33">
                  <c:v>179429730.85</c:v>
                </c:pt>
                <c:pt idx="34">
                  <c:v>179429730.85</c:v>
                </c:pt>
                <c:pt idx="35">
                  <c:v>179429730.85</c:v>
                </c:pt>
                <c:pt idx="36">
                  <c:v>179429730.85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3'!$F$21</c:f>
              <c:strCache>
                <c:ptCount val="1"/>
                <c:pt idx="0">
                  <c:v>Paid to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6136868.271143198</c:v>
                </c:pt>
                <c:pt idx="10">
                  <c:v>12273736.542286396</c:v>
                </c:pt>
                <c:pt idx="11">
                  <c:v>18410604.813429594</c:v>
                </c:pt>
                <c:pt idx="12">
                  <c:v>24547473.084572792</c:v>
                </c:pt>
                <c:pt idx="13">
                  <c:v>41940071.169145584</c:v>
                </c:pt>
                <c:pt idx="14">
                  <c:v>59332669.25371837</c:v>
                </c:pt>
                <c:pt idx="15">
                  <c:v>76725267.33829117</c:v>
                </c:pt>
                <c:pt idx="16">
                  <c:v>94117865.42286395</c:v>
                </c:pt>
                <c:pt idx="17">
                  <c:v>111510463.50743674</c:v>
                </c:pt>
                <c:pt idx="18">
                  <c:v>128903061.59200953</c:v>
                </c:pt>
                <c:pt idx="19">
                  <c:v>146295659.67658234</c:v>
                </c:pt>
                <c:pt idx="20">
                  <c:v>163688257.7611551</c:v>
                </c:pt>
                <c:pt idx="21">
                  <c:v>167623626.0322983</c:v>
                </c:pt>
                <c:pt idx="22">
                  <c:v>171558994.3034415</c:v>
                </c:pt>
                <c:pt idx="23">
                  <c:v>175494362.5745847</c:v>
                </c:pt>
                <c:pt idx="24">
                  <c:v>179429730.8457279</c:v>
                </c:pt>
                <c:pt idx="25">
                  <c:v>179429730.8457279</c:v>
                </c:pt>
                <c:pt idx="26">
                  <c:v>179429730.8457279</c:v>
                </c:pt>
                <c:pt idx="27">
                  <c:v>179429730.8457279</c:v>
                </c:pt>
                <c:pt idx="28">
                  <c:v>179429730.8457279</c:v>
                </c:pt>
                <c:pt idx="29">
                  <c:v>179429730.8457279</c:v>
                </c:pt>
                <c:pt idx="30">
                  <c:v>179429730.8457279</c:v>
                </c:pt>
                <c:pt idx="31">
                  <c:v>179429730.8457279</c:v>
                </c:pt>
                <c:pt idx="32">
                  <c:v>179429730.8457279</c:v>
                </c:pt>
                <c:pt idx="33">
                  <c:v>179429730.8457279</c:v>
                </c:pt>
                <c:pt idx="34">
                  <c:v>179429730.8457279</c:v>
                </c:pt>
                <c:pt idx="35">
                  <c:v>179429730.8457279</c:v>
                </c:pt>
                <c:pt idx="36">
                  <c:v>179429730.8457279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3'!$G$21</c:f>
              <c:strCache>
                <c:ptCount val="1"/>
                <c:pt idx="0">
                  <c:v>Expenditure 
declared to the 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3'!$A$22:$A$58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3'!$G$22:$G$58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6136868.271143198</c:v>
                </c:pt>
                <c:pt idx="11">
                  <c:v>12273736.542286396</c:v>
                </c:pt>
                <c:pt idx="12">
                  <c:v>18410604.813429594</c:v>
                </c:pt>
                <c:pt idx="13">
                  <c:v>24547473.084572792</c:v>
                </c:pt>
                <c:pt idx="14">
                  <c:v>41940071.169145584</c:v>
                </c:pt>
                <c:pt idx="15">
                  <c:v>59332669.25371837</c:v>
                </c:pt>
                <c:pt idx="16">
                  <c:v>76725267.33829117</c:v>
                </c:pt>
                <c:pt idx="17">
                  <c:v>94117865.42286395</c:v>
                </c:pt>
                <c:pt idx="18">
                  <c:v>111510463.50743674</c:v>
                </c:pt>
                <c:pt idx="19">
                  <c:v>128903061.59200953</c:v>
                </c:pt>
                <c:pt idx="20">
                  <c:v>146295659.67658234</c:v>
                </c:pt>
                <c:pt idx="21">
                  <c:v>163688257.7611551</c:v>
                </c:pt>
                <c:pt idx="22">
                  <c:v>167623626.0322983</c:v>
                </c:pt>
                <c:pt idx="23">
                  <c:v>171558994.3034415</c:v>
                </c:pt>
                <c:pt idx="24">
                  <c:v>175494362.5745847</c:v>
                </c:pt>
                <c:pt idx="25">
                  <c:v>179429730.8457279</c:v>
                </c:pt>
                <c:pt idx="26">
                  <c:v>179429730.8457279</c:v>
                </c:pt>
                <c:pt idx="27">
                  <c:v>179429730.8457279</c:v>
                </c:pt>
                <c:pt idx="28">
                  <c:v>179429730.8457279</c:v>
                </c:pt>
                <c:pt idx="29">
                  <c:v>179429730.8457279</c:v>
                </c:pt>
                <c:pt idx="30">
                  <c:v>179429730.8457279</c:v>
                </c:pt>
                <c:pt idx="31">
                  <c:v>179429730.8457279</c:v>
                </c:pt>
                <c:pt idx="32">
                  <c:v>179429730.8457279</c:v>
                </c:pt>
                <c:pt idx="33">
                  <c:v>179429730.8457279</c:v>
                </c:pt>
                <c:pt idx="34">
                  <c:v>179429730.8457279</c:v>
                </c:pt>
                <c:pt idx="35">
                  <c:v>179429730.8457279</c:v>
                </c:pt>
                <c:pt idx="36">
                  <c:v>179429730.8457279</c:v>
                </c:pt>
              </c:numCache>
            </c:numRef>
          </c:val>
          <c:smooth val="0"/>
        </c:ser>
        <c:axId val="39615579"/>
        <c:axId val="20995892"/>
      </c:lineChart>
      <c:catAx>
        <c:axId val="3961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5892"/>
        <c:crosses val="autoZero"/>
        <c:auto val="1"/>
        <c:lblOffset val="100"/>
        <c:noMultiLvlLbl val="0"/>
      </c:catAx>
      <c:valAx>
        <c:axId val="209958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15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 Transport Priority Axis 4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'Priority Axis 4'!$B$21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4'!$A$22:$A$58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4'!$B$22:$B$58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6782230.002</c:v>
                </c:pt>
                <c:pt idx="5">
                  <c:v>15002230.006000001</c:v>
                </c:pt>
                <c:pt idx="6">
                  <c:v>15002230.006000001</c:v>
                </c:pt>
                <c:pt idx="7">
                  <c:v>15002230.006000001</c:v>
                </c:pt>
                <c:pt idx="8">
                  <c:v>15002230.006000001</c:v>
                </c:pt>
                <c:pt idx="9">
                  <c:v>18852230.002</c:v>
                </c:pt>
                <c:pt idx="10">
                  <c:v>18852230.002</c:v>
                </c:pt>
                <c:pt idx="11">
                  <c:v>18852230.002</c:v>
                </c:pt>
                <c:pt idx="12">
                  <c:v>18852230.002</c:v>
                </c:pt>
                <c:pt idx="13">
                  <c:v>23852230.001000002</c:v>
                </c:pt>
                <c:pt idx="14">
                  <c:v>23852230.001000002</c:v>
                </c:pt>
                <c:pt idx="15">
                  <c:v>23852230.001000002</c:v>
                </c:pt>
                <c:pt idx="16">
                  <c:v>23852230.001000002</c:v>
                </c:pt>
                <c:pt idx="17">
                  <c:v>57472230.004</c:v>
                </c:pt>
                <c:pt idx="18">
                  <c:v>57472230.004</c:v>
                </c:pt>
                <c:pt idx="19">
                  <c:v>57472230.004</c:v>
                </c:pt>
                <c:pt idx="20">
                  <c:v>57472230.004</c:v>
                </c:pt>
                <c:pt idx="21">
                  <c:v>88762230.0075</c:v>
                </c:pt>
                <c:pt idx="22">
                  <c:v>88762230.0075</c:v>
                </c:pt>
                <c:pt idx="23">
                  <c:v>88762230.0075</c:v>
                </c:pt>
                <c:pt idx="24">
                  <c:v>88762230.0075</c:v>
                </c:pt>
                <c:pt idx="25">
                  <c:v>133322500.0085</c:v>
                </c:pt>
                <c:pt idx="26">
                  <c:v>133322500.0085</c:v>
                </c:pt>
                <c:pt idx="27">
                  <c:v>133322500.0085</c:v>
                </c:pt>
                <c:pt idx="28">
                  <c:v>133322500.0085</c:v>
                </c:pt>
                <c:pt idx="29">
                  <c:v>133322500.0085</c:v>
                </c:pt>
                <c:pt idx="30">
                  <c:v>133322500.0085</c:v>
                </c:pt>
                <c:pt idx="31">
                  <c:v>133322500.0085</c:v>
                </c:pt>
                <c:pt idx="32">
                  <c:v>133322500.0085</c:v>
                </c:pt>
                <c:pt idx="33">
                  <c:v>133322500.0085</c:v>
                </c:pt>
                <c:pt idx="34">
                  <c:v>133322500.0085</c:v>
                </c:pt>
                <c:pt idx="35">
                  <c:v>133322500.0085</c:v>
                </c:pt>
                <c:pt idx="36">
                  <c:v>133322500.0085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4'!$D$21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4'!$A$22:$A$58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4'!$D$22:$D$58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6016297.199312951</c:v>
                </c:pt>
                <c:pt idx="17">
                  <c:v>6016297.199312951</c:v>
                </c:pt>
                <c:pt idx="18">
                  <c:v>6016297.199312951</c:v>
                </c:pt>
                <c:pt idx="19">
                  <c:v>6016297.199312951</c:v>
                </c:pt>
                <c:pt idx="20">
                  <c:v>14236297.203312952</c:v>
                </c:pt>
                <c:pt idx="21">
                  <c:v>14236297.203312952</c:v>
                </c:pt>
                <c:pt idx="22">
                  <c:v>14236297.203312952</c:v>
                </c:pt>
                <c:pt idx="23">
                  <c:v>14236297.203312952</c:v>
                </c:pt>
                <c:pt idx="24">
                  <c:v>18086297.19931295</c:v>
                </c:pt>
                <c:pt idx="25">
                  <c:v>18086297.19931295</c:v>
                </c:pt>
                <c:pt idx="26">
                  <c:v>18086297.19931295</c:v>
                </c:pt>
                <c:pt idx="27">
                  <c:v>18086297.19931295</c:v>
                </c:pt>
                <c:pt idx="28">
                  <c:v>56706297.20131295</c:v>
                </c:pt>
                <c:pt idx="29">
                  <c:v>56706297.20131295</c:v>
                </c:pt>
                <c:pt idx="30">
                  <c:v>56706297.20131295</c:v>
                </c:pt>
                <c:pt idx="31">
                  <c:v>56706297.20131295</c:v>
                </c:pt>
                <c:pt idx="32">
                  <c:v>87996297.20481294</c:v>
                </c:pt>
                <c:pt idx="33">
                  <c:v>87996297.20481294</c:v>
                </c:pt>
                <c:pt idx="34">
                  <c:v>87996297.20481294</c:v>
                </c:pt>
                <c:pt idx="35">
                  <c:v>87996297.20481294</c:v>
                </c:pt>
                <c:pt idx="36">
                  <c:v>133322500.0085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4'!$E$21</c:f>
              <c:strCache>
                <c:ptCount val="1"/>
                <c:pt idx="0">
                  <c:v>Contracted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4'!$A$22:$A$58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4'!$E$22:$E$58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12750000</c:v>
                </c:pt>
                <c:pt idx="9">
                  <c:v>16022500</c:v>
                </c:pt>
                <c:pt idx="10">
                  <c:v>16022500</c:v>
                </c:pt>
                <c:pt idx="11">
                  <c:v>16022500</c:v>
                </c:pt>
                <c:pt idx="12">
                  <c:v>16022500</c:v>
                </c:pt>
                <c:pt idx="13">
                  <c:v>16022500</c:v>
                </c:pt>
                <c:pt idx="14">
                  <c:v>16022500</c:v>
                </c:pt>
                <c:pt idx="15">
                  <c:v>133322500</c:v>
                </c:pt>
                <c:pt idx="16">
                  <c:v>133322500</c:v>
                </c:pt>
                <c:pt idx="17">
                  <c:v>133322500</c:v>
                </c:pt>
                <c:pt idx="18">
                  <c:v>133322500</c:v>
                </c:pt>
                <c:pt idx="19">
                  <c:v>133322500</c:v>
                </c:pt>
                <c:pt idx="20">
                  <c:v>133322500</c:v>
                </c:pt>
                <c:pt idx="21">
                  <c:v>133322500</c:v>
                </c:pt>
                <c:pt idx="22">
                  <c:v>133322500</c:v>
                </c:pt>
                <c:pt idx="23">
                  <c:v>133322500</c:v>
                </c:pt>
                <c:pt idx="24">
                  <c:v>133322500</c:v>
                </c:pt>
                <c:pt idx="25">
                  <c:v>133322500</c:v>
                </c:pt>
                <c:pt idx="26">
                  <c:v>133322500</c:v>
                </c:pt>
                <c:pt idx="27">
                  <c:v>133322500</c:v>
                </c:pt>
                <c:pt idx="28">
                  <c:v>133322500</c:v>
                </c:pt>
                <c:pt idx="29">
                  <c:v>133322500</c:v>
                </c:pt>
                <c:pt idx="30">
                  <c:v>133322500</c:v>
                </c:pt>
                <c:pt idx="31">
                  <c:v>133322500</c:v>
                </c:pt>
                <c:pt idx="32">
                  <c:v>133322500</c:v>
                </c:pt>
                <c:pt idx="33">
                  <c:v>133322500</c:v>
                </c:pt>
                <c:pt idx="34">
                  <c:v>133322500</c:v>
                </c:pt>
                <c:pt idx="35">
                  <c:v>133322500</c:v>
                </c:pt>
                <c:pt idx="36">
                  <c:v>133322500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4'!$F$21</c:f>
              <c:strCache>
                <c:ptCount val="1"/>
                <c:pt idx="0">
                  <c:v>Paid to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4'!$A$22:$A$58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4'!$F$22:$F$58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741633.6430696942</c:v>
                </c:pt>
                <c:pt idx="10">
                  <c:v>1702628.9001983814</c:v>
                </c:pt>
                <c:pt idx="11">
                  <c:v>2663624.1573270685</c:v>
                </c:pt>
                <c:pt idx="12">
                  <c:v>3624619.4144557556</c:v>
                </c:pt>
                <c:pt idx="13">
                  <c:v>4585614.671584442</c:v>
                </c:pt>
                <c:pt idx="14">
                  <c:v>5873859.92871313</c:v>
                </c:pt>
                <c:pt idx="15">
                  <c:v>7162105.185841817</c:v>
                </c:pt>
                <c:pt idx="16">
                  <c:v>20180350.442970507</c:v>
                </c:pt>
                <c:pt idx="17">
                  <c:v>30266095.700099193</c:v>
                </c:pt>
                <c:pt idx="18">
                  <c:v>39779153.45722788</c:v>
                </c:pt>
                <c:pt idx="19">
                  <c:v>49292211.21435657</c:v>
                </c:pt>
                <c:pt idx="20">
                  <c:v>58805268.97148526</c:v>
                </c:pt>
                <c:pt idx="21">
                  <c:v>68318326.72861394</c:v>
                </c:pt>
                <c:pt idx="22">
                  <c:v>77831384.48574263</c:v>
                </c:pt>
                <c:pt idx="23">
                  <c:v>87344442.24287131</c:v>
                </c:pt>
                <c:pt idx="24">
                  <c:v>96857500</c:v>
                </c:pt>
                <c:pt idx="25">
                  <c:v>103041250</c:v>
                </c:pt>
                <c:pt idx="26">
                  <c:v>109225000</c:v>
                </c:pt>
                <c:pt idx="27">
                  <c:v>115408750</c:v>
                </c:pt>
                <c:pt idx="28">
                  <c:v>121592500</c:v>
                </c:pt>
                <c:pt idx="29">
                  <c:v>124525000</c:v>
                </c:pt>
                <c:pt idx="30">
                  <c:v>127457500</c:v>
                </c:pt>
                <c:pt idx="31">
                  <c:v>130390000</c:v>
                </c:pt>
                <c:pt idx="32">
                  <c:v>133322500</c:v>
                </c:pt>
                <c:pt idx="33">
                  <c:v>133322500</c:v>
                </c:pt>
                <c:pt idx="34">
                  <c:v>133322500</c:v>
                </c:pt>
                <c:pt idx="35">
                  <c:v>133322500</c:v>
                </c:pt>
                <c:pt idx="36">
                  <c:v>133322500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4'!$G$21</c:f>
              <c:strCache>
                <c:ptCount val="1"/>
                <c:pt idx="0">
                  <c:v>Expenditure 
declared to the 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4'!$A$22:$A$58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4'!$G$22:$G$58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741633.6430696942</c:v>
                </c:pt>
                <c:pt idx="11">
                  <c:v>1702628.9001983814</c:v>
                </c:pt>
                <c:pt idx="12">
                  <c:v>2663624.1573270685</c:v>
                </c:pt>
                <c:pt idx="13">
                  <c:v>3624619.4144557556</c:v>
                </c:pt>
                <c:pt idx="14">
                  <c:v>4585614.671584442</c:v>
                </c:pt>
                <c:pt idx="15">
                  <c:v>5873859.92871313</c:v>
                </c:pt>
                <c:pt idx="16">
                  <c:v>7162105.185841817</c:v>
                </c:pt>
                <c:pt idx="17">
                  <c:v>20180350.442970507</c:v>
                </c:pt>
                <c:pt idx="18">
                  <c:v>30266095.700099193</c:v>
                </c:pt>
                <c:pt idx="19">
                  <c:v>39779153.45722788</c:v>
                </c:pt>
                <c:pt idx="20">
                  <c:v>49292211.21435657</c:v>
                </c:pt>
                <c:pt idx="21">
                  <c:v>58805268.97148526</c:v>
                </c:pt>
                <c:pt idx="22">
                  <c:v>68318326.72861394</c:v>
                </c:pt>
                <c:pt idx="23">
                  <c:v>77831384.48574263</c:v>
                </c:pt>
                <c:pt idx="24">
                  <c:v>87344442.24287131</c:v>
                </c:pt>
                <c:pt idx="25">
                  <c:v>96857500</c:v>
                </c:pt>
                <c:pt idx="26">
                  <c:v>103041250</c:v>
                </c:pt>
                <c:pt idx="27">
                  <c:v>109225000</c:v>
                </c:pt>
                <c:pt idx="28">
                  <c:v>115408750</c:v>
                </c:pt>
                <c:pt idx="29">
                  <c:v>121592500</c:v>
                </c:pt>
                <c:pt idx="30">
                  <c:v>124525000</c:v>
                </c:pt>
                <c:pt idx="31">
                  <c:v>127457500</c:v>
                </c:pt>
                <c:pt idx="32">
                  <c:v>130390000</c:v>
                </c:pt>
                <c:pt idx="33">
                  <c:v>133322500</c:v>
                </c:pt>
                <c:pt idx="34">
                  <c:v>133322500</c:v>
                </c:pt>
                <c:pt idx="35">
                  <c:v>133322500</c:v>
                </c:pt>
                <c:pt idx="36">
                  <c:v>133322500</c:v>
                </c:pt>
              </c:numCache>
            </c:numRef>
          </c:val>
          <c:smooth val="0"/>
        </c:ser>
        <c:axId val="54745301"/>
        <c:axId val="22945662"/>
      </c:line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 Transport Priority Axis 5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'Priority Axis 5'!$B$21</c:f>
              <c:strCache>
                <c:ptCount val="1"/>
                <c:pt idx="0">
                  <c:v>Commitments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5'!$A$22:$A$58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5'!$B$22:$B$58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6000000.0005</c:v>
                </c:pt>
                <c:pt idx="5">
                  <c:v>12309999.999</c:v>
                </c:pt>
                <c:pt idx="6">
                  <c:v>12309999.999</c:v>
                </c:pt>
                <c:pt idx="7">
                  <c:v>12309999.999</c:v>
                </c:pt>
                <c:pt idx="8">
                  <c:v>12309999.999</c:v>
                </c:pt>
                <c:pt idx="9">
                  <c:v>19040000</c:v>
                </c:pt>
                <c:pt idx="10">
                  <c:v>19040000</c:v>
                </c:pt>
                <c:pt idx="11">
                  <c:v>19040000</c:v>
                </c:pt>
                <c:pt idx="12">
                  <c:v>19040000</c:v>
                </c:pt>
                <c:pt idx="13">
                  <c:v>25349999.9985</c:v>
                </c:pt>
                <c:pt idx="14">
                  <c:v>25349999.9985</c:v>
                </c:pt>
                <c:pt idx="15">
                  <c:v>25349999.9985</c:v>
                </c:pt>
                <c:pt idx="16">
                  <c:v>25349999.9985</c:v>
                </c:pt>
                <c:pt idx="17">
                  <c:v>32040000.0025</c:v>
                </c:pt>
                <c:pt idx="18">
                  <c:v>32040000.0025</c:v>
                </c:pt>
                <c:pt idx="19">
                  <c:v>32040000.0025</c:v>
                </c:pt>
                <c:pt idx="20">
                  <c:v>32040000.0025</c:v>
                </c:pt>
                <c:pt idx="21">
                  <c:v>39060000.003</c:v>
                </c:pt>
                <c:pt idx="22">
                  <c:v>39060000.003</c:v>
                </c:pt>
                <c:pt idx="23">
                  <c:v>39060000.003</c:v>
                </c:pt>
                <c:pt idx="24">
                  <c:v>39060000.003</c:v>
                </c:pt>
                <c:pt idx="25">
                  <c:v>56057500</c:v>
                </c:pt>
                <c:pt idx="26">
                  <c:v>56057500</c:v>
                </c:pt>
                <c:pt idx="27">
                  <c:v>56057500</c:v>
                </c:pt>
                <c:pt idx="28">
                  <c:v>56057500</c:v>
                </c:pt>
                <c:pt idx="29">
                  <c:v>56057500</c:v>
                </c:pt>
                <c:pt idx="30">
                  <c:v>56057500</c:v>
                </c:pt>
                <c:pt idx="31">
                  <c:v>56057500</c:v>
                </c:pt>
                <c:pt idx="32">
                  <c:v>56057500</c:v>
                </c:pt>
                <c:pt idx="33">
                  <c:v>56057500</c:v>
                </c:pt>
                <c:pt idx="34">
                  <c:v>56057500</c:v>
                </c:pt>
                <c:pt idx="35">
                  <c:v>56057500</c:v>
                </c:pt>
                <c:pt idx="36">
                  <c:v>56057500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'Priority Axis 5'!$D$21</c:f>
              <c:strCache>
                <c:ptCount val="1"/>
                <c:pt idx="0">
                  <c:v>N+3/2 Adv. Excl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5'!$A$22:$A$58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5'!$D$22:$D$58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5864589.849247022</c:v>
                </c:pt>
                <c:pt idx="17">
                  <c:v>5864589.849247022</c:v>
                </c:pt>
                <c:pt idx="18">
                  <c:v>5864589.849247022</c:v>
                </c:pt>
                <c:pt idx="19">
                  <c:v>5864589.849247022</c:v>
                </c:pt>
                <c:pt idx="20">
                  <c:v>12174589.84774702</c:v>
                </c:pt>
                <c:pt idx="21">
                  <c:v>12174589.84774702</c:v>
                </c:pt>
                <c:pt idx="22">
                  <c:v>12174589.84774702</c:v>
                </c:pt>
                <c:pt idx="23">
                  <c:v>12174589.84774702</c:v>
                </c:pt>
                <c:pt idx="24">
                  <c:v>18904589.848747022</c:v>
                </c:pt>
                <c:pt idx="25">
                  <c:v>18904589.848747022</c:v>
                </c:pt>
                <c:pt idx="26">
                  <c:v>18904589.848747022</c:v>
                </c:pt>
                <c:pt idx="27">
                  <c:v>18904589.848747022</c:v>
                </c:pt>
                <c:pt idx="28">
                  <c:v>31904589.851247024</c:v>
                </c:pt>
                <c:pt idx="29">
                  <c:v>31904589.851247024</c:v>
                </c:pt>
                <c:pt idx="30">
                  <c:v>31904589.851247024</c:v>
                </c:pt>
                <c:pt idx="31">
                  <c:v>31904589.851247024</c:v>
                </c:pt>
                <c:pt idx="32">
                  <c:v>38924589.85174702</c:v>
                </c:pt>
                <c:pt idx="33">
                  <c:v>38924589.85174702</c:v>
                </c:pt>
                <c:pt idx="34">
                  <c:v>38924589.85174702</c:v>
                </c:pt>
                <c:pt idx="35">
                  <c:v>38924589.85174702</c:v>
                </c:pt>
                <c:pt idx="36">
                  <c:v>56057500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'Priority Axis 5'!$E$21</c:f>
              <c:strCache>
                <c:ptCount val="1"/>
                <c:pt idx="0">
                  <c:v>Contracted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5'!$A$22:$A$58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5'!$E$22:$E$58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1018002.5871369189</c:v>
                </c:pt>
                <c:pt idx="7">
                  <c:v>1685818.7163506032</c:v>
                </c:pt>
                <c:pt idx="8">
                  <c:v>1770818.7163506032</c:v>
                </c:pt>
                <c:pt idx="9">
                  <c:v>8221788.267640848</c:v>
                </c:pt>
                <c:pt idx="10">
                  <c:v>8221788.267640848</c:v>
                </c:pt>
                <c:pt idx="11">
                  <c:v>14672757.818931092</c:v>
                </c:pt>
                <c:pt idx="12">
                  <c:v>14672757.818931092</c:v>
                </c:pt>
                <c:pt idx="13">
                  <c:v>19782225.429868646</c:v>
                </c:pt>
                <c:pt idx="14">
                  <c:v>19782225.429868646</c:v>
                </c:pt>
                <c:pt idx="15">
                  <c:v>24891693.0408062</c:v>
                </c:pt>
                <c:pt idx="16">
                  <c:v>24891693.0408062</c:v>
                </c:pt>
                <c:pt idx="17">
                  <c:v>30001160.651743755</c:v>
                </c:pt>
                <c:pt idx="18">
                  <c:v>30001160.651743755</c:v>
                </c:pt>
                <c:pt idx="19">
                  <c:v>35110628.26268131</c:v>
                </c:pt>
                <c:pt idx="20">
                  <c:v>35110628.26268131</c:v>
                </c:pt>
                <c:pt idx="21">
                  <c:v>40220095.87361887</c:v>
                </c:pt>
                <c:pt idx="22">
                  <c:v>40220095.87361887</c:v>
                </c:pt>
                <c:pt idx="23">
                  <c:v>45329563.48455643</c:v>
                </c:pt>
                <c:pt idx="24">
                  <c:v>45329563.48455643</c:v>
                </c:pt>
                <c:pt idx="25">
                  <c:v>47884297.290025204</c:v>
                </c:pt>
                <c:pt idx="26">
                  <c:v>47884297.290025204</c:v>
                </c:pt>
                <c:pt idx="27">
                  <c:v>50439031.09549398</c:v>
                </c:pt>
                <c:pt idx="28">
                  <c:v>50439031.09549398</c:v>
                </c:pt>
                <c:pt idx="29">
                  <c:v>51970898.645012595</c:v>
                </c:pt>
                <c:pt idx="30">
                  <c:v>51970898.645012595</c:v>
                </c:pt>
                <c:pt idx="31">
                  <c:v>53502766.19453121</c:v>
                </c:pt>
                <c:pt idx="32">
                  <c:v>53502766.19453121</c:v>
                </c:pt>
                <c:pt idx="33">
                  <c:v>56057499.999999985</c:v>
                </c:pt>
                <c:pt idx="34">
                  <c:v>56057499.999999985</c:v>
                </c:pt>
                <c:pt idx="35">
                  <c:v>56057499.999999985</c:v>
                </c:pt>
                <c:pt idx="36">
                  <c:v>56057499.999999985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'Priority Axis 5'!$F$21</c:f>
              <c:strCache>
                <c:ptCount val="1"/>
                <c:pt idx="0">
                  <c:v>Paid to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5'!$A$22:$A$58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5'!$F$22:$F$58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509001.29356845847</c:v>
                </c:pt>
                <c:pt idx="7">
                  <c:v>740909.3581753005</c:v>
                </c:pt>
                <c:pt idx="8">
                  <c:v>1770818.716350601</c:v>
                </c:pt>
                <c:pt idx="9">
                  <c:v>4996303.491995724</c:v>
                </c:pt>
                <c:pt idx="10">
                  <c:v>8221788.267640846</c:v>
                </c:pt>
                <c:pt idx="11">
                  <c:v>11447273.043285968</c:v>
                </c:pt>
                <c:pt idx="12">
                  <c:v>14672757.81893109</c:v>
                </c:pt>
                <c:pt idx="13">
                  <c:v>17227491.624399867</c:v>
                </c:pt>
                <c:pt idx="14">
                  <c:v>19782225.429868646</c:v>
                </c:pt>
                <c:pt idx="15">
                  <c:v>22336959.235337425</c:v>
                </c:pt>
                <c:pt idx="16">
                  <c:v>24891693.040806204</c:v>
                </c:pt>
                <c:pt idx="17">
                  <c:v>27446426.846274983</c:v>
                </c:pt>
                <c:pt idx="18">
                  <c:v>30001160.651743762</c:v>
                </c:pt>
                <c:pt idx="19">
                  <c:v>32555894.45721254</c:v>
                </c:pt>
                <c:pt idx="20">
                  <c:v>35110628.26268132</c:v>
                </c:pt>
                <c:pt idx="21">
                  <c:v>37665362.068150096</c:v>
                </c:pt>
                <c:pt idx="22">
                  <c:v>40220095.87361887</c:v>
                </c:pt>
                <c:pt idx="23">
                  <c:v>42774829.67908765</c:v>
                </c:pt>
                <c:pt idx="24">
                  <c:v>45329563.48455642</c:v>
                </c:pt>
                <c:pt idx="25">
                  <c:v>46606930.38729081</c:v>
                </c:pt>
                <c:pt idx="26">
                  <c:v>47884297.290025204</c:v>
                </c:pt>
                <c:pt idx="27">
                  <c:v>49161664.192759596</c:v>
                </c:pt>
                <c:pt idx="28">
                  <c:v>50439031.09549399</c:v>
                </c:pt>
                <c:pt idx="29">
                  <c:v>51204964.870253295</c:v>
                </c:pt>
                <c:pt idx="30">
                  <c:v>51970898.6450126</c:v>
                </c:pt>
                <c:pt idx="31">
                  <c:v>52736832.41977191</c:v>
                </c:pt>
                <c:pt idx="32">
                  <c:v>53502766.19453122</c:v>
                </c:pt>
                <c:pt idx="33">
                  <c:v>54780133.09726561</c:v>
                </c:pt>
                <c:pt idx="34">
                  <c:v>56057500</c:v>
                </c:pt>
                <c:pt idx="35">
                  <c:v>56057500</c:v>
                </c:pt>
                <c:pt idx="36">
                  <c:v>56057500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'Priority Axis 5'!$G$21</c:f>
              <c:strCache>
                <c:ptCount val="1"/>
                <c:pt idx="0">
                  <c:v>Expenditure 
declared to the 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'Priority Axis 5'!$A$22:$A$58</c:f>
              <c:strCache>
                <c:ptCount val="37"/>
                <c:pt idx="1">
                  <c:v>I/07</c:v>
                </c:pt>
                <c:pt idx="2">
                  <c:v>II/07</c:v>
                </c:pt>
                <c:pt idx="3">
                  <c:v>III/07</c:v>
                </c:pt>
                <c:pt idx="4">
                  <c:v>IV/07</c:v>
                </c:pt>
                <c:pt idx="5">
                  <c:v>I/08</c:v>
                </c:pt>
                <c:pt idx="6">
                  <c:v>II/08</c:v>
                </c:pt>
                <c:pt idx="7">
                  <c:v>III/08</c:v>
                </c:pt>
                <c:pt idx="8">
                  <c:v>IV/08</c:v>
                </c:pt>
                <c:pt idx="9">
                  <c:v>I/09</c:v>
                </c:pt>
                <c:pt idx="10">
                  <c:v>II/09</c:v>
                </c:pt>
                <c:pt idx="11">
                  <c:v>III/09</c:v>
                </c:pt>
                <c:pt idx="12">
                  <c:v>IV/09</c:v>
                </c:pt>
                <c:pt idx="13">
                  <c:v>I/10</c:v>
                </c:pt>
                <c:pt idx="14">
                  <c:v>II/10</c:v>
                </c:pt>
                <c:pt idx="15">
                  <c:v>III/10</c:v>
                </c:pt>
                <c:pt idx="16">
                  <c:v>IV/10</c:v>
                </c:pt>
                <c:pt idx="17">
                  <c:v>I/11</c:v>
                </c:pt>
                <c:pt idx="18">
                  <c:v>II/11</c:v>
                </c:pt>
                <c:pt idx="19">
                  <c:v>III/11</c:v>
                </c:pt>
                <c:pt idx="20">
                  <c:v>IV/11</c:v>
                </c:pt>
                <c:pt idx="21">
                  <c:v>I/12</c:v>
                </c:pt>
                <c:pt idx="22">
                  <c:v>II/12</c:v>
                </c:pt>
                <c:pt idx="23">
                  <c:v>III/12</c:v>
                </c:pt>
                <c:pt idx="24">
                  <c:v>IV/12</c:v>
                </c:pt>
                <c:pt idx="25">
                  <c:v>I/13</c:v>
                </c:pt>
                <c:pt idx="26">
                  <c:v>II/13</c:v>
                </c:pt>
                <c:pt idx="27">
                  <c:v>III/13</c:v>
                </c:pt>
                <c:pt idx="28">
                  <c:v>IV/13</c:v>
                </c:pt>
                <c:pt idx="29">
                  <c:v>I/14</c:v>
                </c:pt>
                <c:pt idx="30">
                  <c:v>II/14</c:v>
                </c:pt>
                <c:pt idx="31">
                  <c:v>III/14</c:v>
                </c:pt>
                <c:pt idx="32">
                  <c:v>IV/14</c:v>
                </c:pt>
                <c:pt idx="33">
                  <c:v>I/15</c:v>
                </c:pt>
                <c:pt idx="34">
                  <c:v>II/15</c:v>
                </c:pt>
                <c:pt idx="35">
                  <c:v>III/15</c:v>
                </c:pt>
                <c:pt idx="36">
                  <c:v>IV/15</c:v>
                </c:pt>
              </c:strCache>
            </c:strRef>
          </c:cat>
          <c:val>
            <c:numRef>
              <c:f>'Priority Axis 5'!$G$22:$G$58</c:f>
              <c:numCache>
                <c:ptCount val="3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509001.29356845847</c:v>
                </c:pt>
                <c:pt idx="8">
                  <c:v>740909.3581753005</c:v>
                </c:pt>
                <c:pt idx="9">
                  <c:v>1770818.716350601</c:v>
                </c:pt>
                <c:pt idx="10">
                  <c:v>4996303.491995724</c:v>
                </c:pt>
                <c:pt idx="11">
                  <c:v>8221788.267640846</c:v>
                </c:pt>
                <c:pt idx="12">
                  <c:v>11447273.043285968</c:v>
                </c:pt>
                <c:pt idx="13">
                  <c:v>14672757.81893109</c:v>
                </c:pt>
                <c:pt idx="14">
                  <c:v>17227491.624399867</c:v>
                </c:pt>
                <c:pt idx="15">
                  <c:v>19782225.429868646</c:v>
                </c:pt>
                <c:pt idx="16">
                  <c:v>22336959.235337425</c:v>
                </c:pt>
                <c:pt idx="17">
                  <c:v>24891693.040806204</c:v>
                </c:pt>
                <c:pt idx="18">
                  <c:v>27446426.846274983</c:v>
                </c:pt>
                <c:pt idx="19">
                  <c:v>30001160.651743762</c:v>
                </c:pt>
                <c:pt idx="20">
                  <c:v>32555894.45721254</c:v>
                </c:pt>
                <c:pt idx="21">
                  <c:v>35110628.26268132</c:v>
                </c:pt>
                <c:pt idx="22">
                  <c:v>37665362.068150096</c:v>
                </c:pt>
                <c:pt idx="23">
                  <c:v>40220095.87361887</c:v>
                </c:pt>
                <c:pt idx="24">
                  <c:v>42774829.67908765</c:v>
                </c:pt>
                <c:pt idx="25">
                  <c:v>45329563.48455642</c:v>
                </c:pt>
                <c:pt idx="26">
                  <c:v>46606930.38729081</c:v>
                </c:pt>
                <c:pt idx="27">
                  <c:v>47884297.290025204</c:v>
                </c:pt>
                <c:pt idx="28">
                  <c:v>49161664.192759596</c:v>
                </c:pt>
                <c:pt idx="29">
                  <c:v>50439031.09549399</c:v>
                </c:pt>
                <c:pt idx="30">
                  <c:v>51204964.870253295</c:v>
                </c:pt>
                <c:pt idx="31">
                  <c:v>51970898.6450126</c:v>
                </c:pt>
                <c:pt idx="32">
                  <c:v>52736832.41977191</c:v>
                </c:pt>
                <c:pt idx="33">
                  <c:v>53502766.19453122</c:v>
                </c:pt>
                <c:pt idx="34">
                  <c:v>54780133.09726561</c:v>
                </c:pt>
                <c:pt idx="35">
                  <c:v>56057500</c:v>
                </c:pt>
                <c:pt idx="36">
                  <c:v>56057500</c:v>
                </c:pt>
              </c:numCache>
            </c:numRef>
          </c:val>
          <c:smooth val="0"/>
        </c:ser>
        <c:axId val="5184367"/>
        <c:axId val="46659304"/>
      </c:lineChart>
      <c:catAx>
        <c:axId val="518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600" verticalDpi="600" orientation="landscape" paperSize="9"/>
  <headerFooter>
    <oddHeader>&amp;R&amp;"Arial,Bold"Приложение 15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 paperSize="9"/>
  <headerFooter>
    <oddHeader>&amp;R&amp;"Arial,Bold"Приложение 15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="130" zoomScaleNormal="130" workbookViewId="0" topLeftCell="A12">
      <selection activeCell="E23" sqref="E23"/>
    </sheetView>
  </sheetViews>
  <sheetFormatPr defaultColWidth="9.140625" defaultRowHeight="12.75"/>
  <cols>
    <col min="1" max="1" width="11.28125" style="0" customWidth="1"/>
    <col min="2" max="2" width="18.421875" style="0" customWidth="1"/>
    <col min="3" max="3" width="17.00390625" style="0" customWidth="1"/>
    <col min="4" max="4" width="17.57421875" style="0" customWidth="1"/>
    <col min="5" max="5" width="12.7109375" style="0" bestFit="1" customWidth="1"/>
    <col min="6" max="6" width="16.8515625" style="0" customWidth="1"/>
    <col min="7" max="7" width="16.140625" style="0" customWidth="1"/>
  </cols>
  <sheetData>
    <row r="2" spans="1:10" ht="20.25">
      <c r="A2" s="115" t="s">
        <v>197</v>
      </c>
      <c r="B2" s="116"/>
      <c r="C2" s="116"/>
      <c r="D2" s="116"/>
      <c r="E2" s="116"/>
      <c r="F2" s="116"/>
      <c r="G2" s="116"/>
      <c r="H2" s="116"/>
      <c r="I2" s="116"/>
      <c r="J2" s="117"/>
    </row>
    <row r="4" ht="15.75">
      <c r="A4" s="111" t="s">
        <v>202</v>
      </c>
    </row>
    <row r="6" spans="1:3" ht="12.75">
      <c r="A6" s="112" t="s">
        <v>204</v>
      </c>
      <c r="B6" s="24"/>
      <c r="C6" s="23"/>
    </row>
    <row r="7" spans="1:4" ht="79.5" customHeight="1">
      <c r="A7" s="1" t="s">
        <v>203</v>
      </c>
      <c r="B7" s="25" t="s">
        <v>205</v>
      </c>
      <c r="C7" s="113" t="s">
        <v>206</v>
      </c>
      <c r="D7" s="114" t="s">
        <v>207</v>
      </c>
    </row>
    <row r="8" spans="1:3" ht="15" customHeight="1">
      <c r="A8" s="8"/>
      <c r="B8" s="9"/>
      <c r="C8" s="20"/>
    </row>
    <row r="9" spans="1:5" ht="12.75">
      <c r="A9" s="2">
        <v>2007</v>
      </c>
      <c r="B9" s="10">
        <v>121123105</v>
      </c>
      <c r="C9" s="32">
        <v>94301144</v>
      </c>
      <c r="D9" s="6">
        <v>26821961</v>
      </c>
      <c r="E9" s="6"/>
    </row>
    <row r="10" spans="1:4" ht="12.75">
      <c r="A10" s="2">
        <v>2008</v>
      </c>
      <c r="B10" s="10">
        <v>174427370</v>
      </c>
      <c r="C10" s="32">
        <v>135163478</v>
      </c>
      <c r="D10" s="6">
        <v>39263892</v>
      </c>
    </row>
    <row r="11" spans="1:4" ht="12.75">
      <c r="A11" s="2">
        <v>2009</v>
      </c>
      <c r="B11" s="10">
        <v>235241207</v>
      </c>
      <c r="C11" s="32">
        <v>181778878</v>
      </c>
      <c r="D11" s="6">
        <v>53462329</v>
      </c>
    </row>
    <row r="12" spans="1:4" ht="12.75">
      <c r="A12" s="2">
        <v>2010</v>
      </c>
      <c r="B12" s="10">
        <v>247655257</v>
      </c>
      <c r="C12" s="32">
        <v>191319852</v>
      </c>
      <c r="D12" s="6">
        <v>56335405</v>
      </c>
    </row>
    <row r="13" spans="1:4" ht="12.75">
      <c r="A13" s="2">
        <v>2011</v>
      </c>
      <c r="B13" s="10">
        <v>264790351</v>
      </c>
      <c r="C13" s="32">
        <v>204477857</v>
      </c>
      <c r="D13" s="6">
        <v>60312494</v>
      </c>
    </row>
    <row r="14" spans="1:4" ht="12.75">
      <c r="A14" s="2">
        <v>2012</v>
      </c>
      <c r="B14" s="10">
        <v>282023049</v>
      </c>
      <c r="C14" s="32">
        <v>217711270</v>
      </c>
      <c r="D14" s="6">
        <v>64311779</v>
      </c>
    </row>
    <row r="15" spans="1:4" ht="12.75">
      <c r="A15" s="2">
        <v>2013</v>
      </c>
      <c r="B15" s="10">
        <v>299219284</v>
      </c>
      <c r="C15" s="32">
        <v>230917413</v>
      </c>
      <c r="D15" s="6">
        <v>68301871</v>
      </c>
    </row>
    <row r="16" spans="1:4" ht="12.75">
      <c r="A16" s="3" t="s">
        <v>3</v>
      </c>
      <c r="B16" s="11">
        <f>SUM(B9:B15)</f>
        <v>1624479623</v>
      </c>
      <c r="C16" s="32">
        <f>SUM(C9:C15)</f>
        <v>1255669892</v>
      </c>
      <c r="D16" s="6">
        <f>SUM(D9:D15)</f>
        <v>368809731</v>
      </c>
    </row>
    <row r="18" spans="1:4" ht="15.75">
      <c r="A18" s="111" t="s">
        <v>208</v>
      </c>
      <c r="D18" s="12">
        <v>157662019.82999998</v>
      </c>
    </row>
    <row r="20" ht="15.75">
      <c r="A20" s="111" t="s">
        <v>209</v>
      </c>
    </row>
    <row r="21" spans="1:7" ht="25.5">
      <c r="A21" s="50" t="s">
        <v>195</v>
      </c>
      <c r="B21" s="13" t="s">
        <v>196</v>
      </c>
      <c r="C21" s="13" t="s">
        <v>198</v>
      </c>
      <c r="D21" s="13" t="s">
        <v>199</v>
      </c>
      <c r="E21" s="17" t="s">
        <v>200</v>
      </c>
      <c r="F21" s="18" t="s">
        <v>201</v>
      </c>
      <c r="G21" s="18" t="s">
        <v>210</v>
      </c>
    </row>
    <row r="22" spans="1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'Priority Axis 1'!E23+'Priority Axis 2'!E23+'Priority Axis 3'!E23+'Priority Axis 4'!E23+'Priority Axis 5'!E23</f>
        <v>0</v>
      </c>
      <c r="F23" s="19">
        <f>'Priority Axis 1'!F23+'Priority Axis 2'!F23+'Priority Axis 3'!F23+'Priority Axis 4'!F23+'Priority Axis 5'!F23</f>
        <v>0</v>
      </c>
      <c r="G23" s="19">
        <f>'Priority Axis 1'!G23+'Priority Axis 2'!G23+'Priority Axis 3'!G23+'Priority Axis 4'!G23+'Priority Axis 5'!G23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'Priority Axis 1'!E24+'Priority Axis 2'!E24+'Priority Axis 3'!E24+'Priority Axis 4'!E24+'Priority Axis 5'!E24</f>
        <v>0</v>
      </c>
      <c r="F24" s="19">
        <f>'Priority Axis 1'!F24+'Priority Axis 2'!F24+'Priority Axis 3'!F24+'Priority Axis 4'!F24+'Priority Axis 5'!F24</f>
        <v>0</v>
      </c>
      <c r="G24" s="19">
        <f>'Priority Axis 1'!G24+'Priority Axis 2'!G24+'Priority Axis 3'!G24+'Priority Axis 4'!G24+'Priority Axis 5'!G24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'Priority Axis 1'!E25+'Priority Axis 2'!E25+'Priority Axis 3'!E25+'Priority Axis 4'!E25+'Priority Axis 5'!E25</f>
        <v>0</v>
      </c>
      <c r="F25" s="19">
        <f>'Priority Axis 1'!F25+'Priority Axis 2'!F25+'Priority Axis 3'!F25+'Priority Axis 4'!F25+'Priority Axis 5'!F25</f>
        <v>0</v>
      </c>
      <c r="G25" s="19">
        <f>'Priority Axis 1'!G25+'Priority Axis 2'!G25+'Priority Axis 3'!G25+'Priority Axis 4'!G25+'Priority Axis 5'!G25</f>
        <v>0</v>
      </c>
    </row>
    <row r="26" spans="1:7" ht="12.75">
      <c r="A26" s="5" t="s">
        <v>11</v>
      </c>
      <c r="B26" s="15">
        <f>B9</f>
        <v>121123105</v>
      </c>
      <c r="C26" s="15">
        <v>0</v>
      </c>
      <c r="D26" s="15">
        <v>0</v>
      </c>
      <c r="E26" s="19">
        <f>'Priority Axis 1'!E26+'Priority Axis 2'!E26+'Priority Axis 3'!E26+'Priority Axis 4'!E26+'Priority Axis 5'!E26</f>
        <v>0</v>
      </c>
      <c r="F26" s="19">
        <f>'Priority Axis 1'!F26+'Priority Axis 2'!F26+'Priority Axis 3'!F26+'Priority Axis 4'!F26+'Priority Axis 5'!F26</f>
        <v>0</v>
      </c>
      <c r="G26" s="19">
        <f>'Priority Axis 1'!G26+'Priority Axis 2'!G26+'Priority Axis 3'!G26+'Priority Axis 4'!G26+'Priority Axis 5'!G26</f>
        <v>0</v>
      </c>
    </row>
    <row r="27" spans="1:7" ht="12.75">
      <c r="A27" s="5" t="s">
        <v>12</v>
      </c>
      <c r="B27" s="15">
        <f>$B$26+$B$10</f>
        <v>295550475</v>
      </c>
      <c r="C27" s="15">
        <v>0</v>
      </c>
      <c r="D27" s="15">
        <v>0</v>
      </c>
      <c r="E27" s="19">
        <f>'Priority Axis 1'!E27+'Priority Axis 2'!E27+'Priority Axis 3'!E27+'Priority Axis 4'!E27+'Priority Axis 5'!E27</f>
        <v>0</v>
      </c>
      <c r="F27" s="19">
        <f>'Priority Axis 1'!F27+'Priority Axis 2'!F27+'Priority Axis 3'!F27+'Priority Axis 4'!F27+'Priority Axis 5'!F27</f>
        <v>0</v>
      </c>
      <c r="G27" s="19">
        <f>'Priority Axis 1'!G27+'Priority Axis 2'!G27+'Priority Axis 3'!G27+'Priority Axis 4'!G27+'Priority Axis 5'!G27</f>
        <v>0</v>
      </c>
    </row>
    <row r="28" spans="1:7" ht="12.75">
      <c r="A28" s="5" t="s">
        <v>13</v>
      </c>
      <c r="B28" s="15">
        <f>$B$26+$B$10</f>
        <v>295550475</v>
      </c>
      <c r="C28" s="15">
        <v>0</v>
      </c>
      <c r="D28" s="15">
        <v>0</v>
      </c>
      <c r="E28" s="19">
        <f>'Priority Axis 1'!E28+'Priority Axis 2'!E28+'Priority Axis 3'!E28+'Priority Axis 4'!E28+'Priority Axis 5'!E28</f>
        <v>1018002.5871369189</v>
      </c>
      <c r="F28" s="19">
        <f>'Priority Axis 1'!F28+'Priority Axis 2'!F28+'Priority Axis 3'!F28+'Priority Axis 4'!F28+'Priority Axis 5'!F28</f>
        <v>509001.29356845847</v>
      </c>
      <c r="G28" s="19">
        <f>'Priority Axis 1'!G28+'Priority Axis 2'!G28+'Priority Axis 3'!G28+'Priority Axis 4'!G28+'Priority Axis 5'!G28</f>
        <v>0</v>
      </c>
    </row>
    <row r="29" spans="1:7" ht="12.75">
      <c r="A29" s="5" t="s">
        <v>14</v>
      </c>
      <c r="B29" s="15">
        <f>$B$26+$B$10</f>
        <v>295550475</v>
      </c>
      <c r="C29" s="15">
        <v>0</v>
      </c>
      <c r="D29" s="15">
        <v>0</v>
      </c>
      <c r="E29" s="19">
        <f>'Priority Axis 1'!E29+'Priority Axis 2'!E29+'Priority Axis 3'!E29+'Priority Axis 4'!E29+'Priority Axis 5'!E29</f>
        <v>1685818.7163506032</v>
      </c>
      <c r="F29" s="19">
        <f>'Priority Axis 1'!F29+'Priority Axis 2'!F29+'Priority Axis 3'!F29+'Priority Axis 4'!F29+'Priority Axis 5'!F29</f>
        <v>740909.3581753005</v>
      </c>
      <c r="G29" s="19">
        <f>'Priority Axis 1'!G29+'Priority Axis 2'!G29+'Priority Axis 3'!G29+'Priority Axis 4'!G29+'Priority Axis 5'!G29</f>
        <v>509001.29356845847</v>
      </c>
    </row>
    <row r="30" spans="1:7" ht="12.75">
      <c r="A30" s="5" t="s">
        <v>15</v>
      </c>
      <c r="B30" s="15">
        <f>$B$26+$B$10</f>
        <v>295550475</v>
      </c>
      <c r="C30" s="15">
        <v>0</v>
      </c>
      <c r="D30" s="15">
        <v>0</v>
      </c>
      <c r="E30" s="19">
        <f>'Priority Axis 1'!E30+'Priority Axis 2'!E30+'Priority Axis 3'!E30+'Priority Axis 4'!E30+'Priority Axis 5'!E30</f>
        <v>273150549.56635064</v>
      </c>
      <c r="F30" s="19">
        <f>'Priority Axis 1'!F30+'Priority Axis 2'!F30+'Priority Axis 3'!F30+'Priority Axis 4'!F30+'Priority Axis 5'!F30</f>
        <v>1770818.716350601</v>
      </c>
      <c r="G30" s="19">
        <f>'Priority Axis 1'!G30+'Priority Axis 2'!G30+'Priority Axis 3'!G30+'Priority Axis 4'!G30+'Priority Axis 5'!G30</f>
        <v>740909.3581753005</v>
      </c>
    </row>
    <row r="31" spans="1:7" ht="12.75">
      <c r="A31" s="5" t="s">
        <v>16</v>
      </c>
      <c r="B31" s="15">
        <f>$B$30+$B$11</f>
        <v>530791682</v>
      </c>
      <c r="C31" s="15">
        <v>0</v>
      </c>
      <c r="D31" s="15">
        <v>0</v>
      </c>
      <c r="E31" s="19">
        <f>'Priority Axis 1'!E31+'Priority Axis 2'!E31+'Priority Axis 3'!E31+'Priority Axis 4'!E31+'Priority Axis 5'!E31</f>
        <v>449743911.11764085</v>
      </c>
      <c r="F31" s="19">
        <f>'Priority Axis 1'!F31+'Priority Axis 2'!F31+'Priority Axis 3'!F31+'Priority Axis 4'!F31+'Priority Axis 5'!F31</f>
        <v>15954805.406208616</v>
      </c>
      <c r="G31" s="19">
        <f>'Priority Axis 1'!G31+'Priority Axis 2'!G31+'Priority Axis 3'!G31+'Priority Axis 4'!G31+'Priority Axis 5'!G31</f>
        <v>1770818.716350601</v>
      </c>
    </row>
    <row r="32" spans="1:7" ht="12.75">
      <c r="A32" s="5" t="s">
        <v>17</v>
      </c>
      <c r="B32" s="15">
        <f>$B$30+$B$11</f>
        <v>530791682</v>
      </c>
      <c r="C32" s="15">
        <v>0</v>
      </c>
      <c r="D32" s="15">
        <v>0</v>
      </c>
      <c r="E32" s="19">
        <f>'Priority Axis 1'!E32+'Priority Axis 2'!E32+'Priority Axis 3'!E32+'Priority Axis 4'!E32+'Priority Axis 5'!E32</f>
        <v>517743911.11764085</v>
      </c>
      <c r="F32" s="19">
        <f>'Priority Axis 1'!F32+'Priority Axis 2'!F32+'Priority Axis 3'!F32+'Priority Axis 4'!F32+'Priority Axis 5'!F32</f>
        <v>35920483.44362325</v>
      </c>
      <c r="G32" s="19">
        <f>'Priority Axis 1'!G32+'Priority Axis 2'!G32+'Priority Axis 3'!G32+'Priority Axis 4'!G32+'Priority Axis 5'!G32</f>
        <v>15954805.406208616</v>
      </c>
    </row>
    <row r="33" spans="1:7" ht="12.75">
      <c r="A33" s="5" t="s">
        <v>18</v>
      </c>
      <c r="B33" s="15">
        <f>$B$30+$B$11</f>
        <v>530791682</v>
      </c>
      <c r="C33" s="15">
        <v>0</v>
      </c>
      <c r="D33" s="15">
        <v>0</v>
      </c>
      <c r="E33" s="19">
        <f>'Priority Axis 1'!E33+'Priority Axis 2'!E33+'Priority Axis 3'!E33+'Priority Axis 4'!E33+'Priority Axis 5'!E33</f>
        <v>1004194880.6689311</v>
      </c>
      <c r="F33" s="19">
        <f>'Priority Axis 1'!F33+'Priority Axis 2'!F33+'Priority Axis 3'!F33+'Priority Axis 4'!F33+'Priority Axis 5'!F33</f>
        <v>57586161.481037885</v>
      </c>
      <c r="G33" s="19">
        <f>'Priority Axis 1'!G33+'Priority Axis 2'!G33+'Priority Axis 3'!G33+'Priority Axis 4'!G33+'Priority Axis 5'!G33</f>
        <v>35920483.44362325</v>
      </c>
    </row>
    <row r="34" spans="1:7" ht="12.75">
      <c r="A34" s="5" t="s">
        <v>19</v>
      </c>
      <c r="B34" s="15">
        <f>$B$30+$B$11</f>
        <v>530791682</v>
      </c>
      <c r="C34" s="15">
        <v>0</v>
      </c>
      <c r="D34" s="15">
        <v>0</v>
      </c>
      <c r="E34" s="19">
        <f>'Priority Axis 1'!E34+'Priority Axis 2'!E34+'Priority Axis 3'!E34+'Priority Axis 4'!E34+'Priority Axis 5'!E34</f>
        <v>1004194880.6689311</v>
      </c>
      <c r="F34" s="19">
        <f>'Priority Axis 1'!F34+'Priority Axis 2'!F34+'Priority Axis 3'!F34+'Priority Axis 4'!F34+'Priority Axis 5'!F34</f>
        <v>94051839.51845253</v>
      </c>
      <c r="G34" s="19">
        <f>'Priority Axis 1'!G34+'Priority Axis 2'!G34+'Priority Axis 3'!G34+'Priority Axis 4'!G34+'Priority Axis 5'!G34</f>
        <v>57586161.481037885</v>
      </c>
    </row>
    <row r="35" spans="1:7" ht="12.75">
      <c r="A35" s="5" t="s">
        <v>20</v>
      </c>
      <c r="B35" s="15">
        <f>$B$34+$B$12</f>
        <v>778446939</v>
      </c>
      <c r="C35" s="15">
        <v>0</v>
      </c>
      <c r="D35" s="15">
        <v>0</v>
      </c>
      <c r="E35" s="19">
        <f>'Priority Axis 1'!E35+'Priority Axis 2'!E35+'Priority Axis 3'!E35+'Priority Axis 4'!E35+'Priority Axis 5'!E35</f>
        <v>1265304348.2798686</v>
      </c>
      <c r="F35" s="19">
        <f>'Priority Axis 1'!F35+'Priority Axis 2'!F35+'Priority Axis 3'!F35+'Priority Axis 4'!F35+'Priority Axis 5'!F35</f>
        <v>153967155.86611566</v>
      </c>
      <c r="G35" s="19">
        <f>'Priority Axis 1'!G35+'Priority Axis 2'!G35+'Priority Axis 3'!G35+'Priority Axis 4'!G35+'Priority Axis 5'!G35</f>
        <v>94051839.51845253</v>
      </c>
    </row>
    <row r="36" spans="1:7" ht="12.75">
      <c r="A36" s="5" t="s">
        <v>21</v>
      </c>
      <c r="B36" s="15">
        <f>$B$34+$B$12</f>
        <v>778446939</v>
      </c>
      <c r="C36" s="15">
        <v>0</v>
      </c>
      <c r="D36" s="15">
        <v>0</v>
      </c>
      <c r="E36" s="19">
        <f>'Priority Axis 1'!E36+'Priority Axis 2'!E36+'Priority Axis 3'!E36+'Priority Axis 4'!E36+'Priority Axis 5'!E36</f>
        <v>1365304348.2798686</v>
      </c>
      <c r="F36" s="19">
        <f>'Priority Axis 1'!F36+'Priority Axis 2'!F36+'Priority Axis 3'!F36+'Priority Axis 4'!F36+'Priority Axis 5'!F36</f>
        <v>239809722.21377882</v>
      </c>
      <c r="G36" s="19">
        <f>'Priority Axis 1'!G36+'Priority Axis 2'!G36+'Priority Axis 3'!G36+'Priority Axis 4'!G36+'Priority Axis 5'!G36</f>
        <v>153967155.86611566</v>
      </c>
    </row>
    <row r="37" spans="1:7" ht="12.75">
      <c r="A37" s="5" t="s">
        <v>22</v>
      </c>
      <c r="B37" s="15">
        <f>$B$34+$B$12</f>
        <v>778446939</v>
      </c>
      <c r="C37" s="15">
        <v>0</v>
      </c>
      <c r="D37" s="15">
        <v>0</v>
      </c>
      <c r="E37" s="19">
        <f>'Priority Axis 1'!E37+'Priority Axis 2'!E37+'Priority Axis 3'!E37+'Priority Axis 4'!E37+'Priority Axis 5'!E37</f>
        <v>1513313815.8908062</v>
      </c>
      <c r="F37" s="19">
        <f>'Priority Axis 1'!F37+'Priority Axis 2'!F37+'Priority Axis 3'!F37+'Priority Axis 4'!F37+'Priority Axis 5'!F37</f>
        <v>327952288.56144196</v>
      </c>
      <c r="G37" s="19">
        <f>'Priority Axis 1'!G37+'Priority Axis 2'!G37+'Priority Axis 3'!G37+'Priority Axis 4'!G37+'Priority Axis 5'!G37</f>
        <v>239809722.21377882</v>
      </c>
    </row>
    <row r="38" spans="1:7" ht="12.75">
      <c r="A38" s="5" t="s">
        <v>23</v>
      </c>
      <c r="B38" s="15">
        <f>$B$34+$B$12</f>
        <v>778446939</v>
      </c>
      <c r="C38" s="15">
        <f>$B$26</f>
        <v>121123105</v>
      </c>
      <c r="D38" s="15">
        <f>C38-$D$18</f>
        <v>-36538914.82999998</v>
      </c>
      <c r="E38" s="19">
        <f>'Priority Axis 1'!E38+'Priority Axis 2'!E38+'Priority Axis 3'!E38+'Priority Axis 4'!E38+'Priority Axis 5'!E38</f>
        <v>1593313815.8908062</v>
      </c>
      <c r="F38" s="19">
        <f>'Priority Axis 1'!F38+'Priority Axis 2'!F38+'Priority Axis 3'!F38+'Priority Axis 4'!F38+'Priority Axis 5'!F38</f>
        <v>459464854.90910506</v>
      </c>
      <c r="G38" s="19">
        <f>'Priority Axis 1'!G38+'Priority Axis 2'!G38+'Priority Axis 3'!G38+'Priority Axis 4'!G38+'Priority Axis 5'!G38</f>
        <v>327952288.56144196</v>
      </c>
    </row>
    <row r="39" spans="1:7" ht="12.75">
      <c r="A39" s="5" t="s">
        <v>24</v>
      </c>
      <c r="B39" s="15">
        <f>$B$38+$B$13</f>
        <v>1043237290</v>
      </c>
      <c r="C39" s="15">
        <f>$B$26</f>
        <v>121123105</v>
      </c>
      <c r="D39" s="15">
        <f aca="true" t="shared" si="0" ref="D39:D57">C39-$D$18</f>
        <v>-36538914.82999998</v>
      </c>
      <c r="E39" s="19">
        <f>'Priority Axis 1'!E39+'Priority Axis 2'!E39+'Priority Axis 3'!E39+'Priority Axis 4'!E39+'Priority Axis 5'!E39</f>
        <v>1598423283.5017436</v>
      </c>
      <c r="F39" s="19">
        <f>'Priority Axis 1'!F39+'Priority Axis 2'!F39+'Priority Axis 3'!F39+'Priority Axis 4'!F39+'Priority Axis 5'!F39</f>
        <v>593184921.2567682</v>
      </c>
      <c r="G39" s="19">
        <f>'Priority Axis 1'!G39+'Priority Axis 2'!G39+'Priority Axis 3'!G39+'Priority Axis 4'!G39+'Priority Axis 5'!G39</f>
        <v>459464854.90910506</v>
      </c>
    </row>
    <row r="40" spans="1:7" ht="12.75">
      <c r="A40" s="5" t="s">
        <v>25</v>
      </c>
      <c r="B40" s="15">
        <f>$B$38+$B$13</f>
        <v>1043237290</v>
      </c>
      <c r="C40" s="15">
        <f>$B$26</f>
        <v>121123105</v>
      </c>
      <c r="D40" s="15">
        <f t="shared" si="0"/>
        <v>-36538914.82999998</v>
      </c>
      <c r="E40" s="19">
        <f>'Priority Axis 1'!E40+'Priority Axis 2'!E40+'Priority Axis 3'!E40+'Priority Axis 4'!E40+'Priority Axis 5'!E40</f>
        <v>1598423283.5017436</v>
      </c>
      <c r="F40" s="19">
        <f>'Priority Axis 1'!F40+'Priority Axis 2'!F40+'Priority Axis 3'!F40+'Priority Axis 4'!F40+'Priority Axis 5'!F40</f>
        <v>722332300.1044313</v>
      </c>
      <c r="G40" s="19">
        <f>'Priority Axis 1'!G40+'Priority Axis 2'!G40+'Priority Axis 3'!G40+'Priority Axis 4'!G40+'Priority Axis 5'!G40</f>
        <v>592544921.2567682</v>
      </c>
    </row>
    <row r="41" spans="1:7" ht="12.75">
      <c r="A41" s="5" t="s">
        <v>26</v>
      </c>
      <c r="B41" s="15">
        <f>$B$38+$B$13</f>
        <v>1043237290</v>
      </c>
      <c r="C41" s="15">
        <f>$B$26</f>
        <v>121123105</v>
      </c>
      <c r="D41" s="15">
        <f t="shared" si="0"/>
        <v>-36538914.82999998</v>
      </c>
      <c r="E41" s="19">
        <f>'Priority Axis 1'!E41+'Priority Axis 2'!E41+'Priority Axis 3'!E41+'Priority Axis 4'!E41+'Priority Axis 5'!E41</f>
        <v>1603532751.1126812</v>
      </c>
      <c r="F41" s="19">
        <f>'Priority Axis 1'!F41+'Priority Axis 2'!F41+'Priority Axis 3'!F41+'Priority Axis 4'!F41+'Priority Axis 5'!F41</f>
        <v>851479678.9520946</v>
      </c>
      <c r="G41" s="19">
        <f>'Priority Axis 1'!G41+'Priority Axis 2'!G41+'Priority Axis 3'!G41+'Priority Axis 4'!G41+'Priority Axis 5'!G41</f>
        <v>721692300.1044313</v>
      </c>
    </row>
    <row r="42" spans="1:7" ht="12.75">
      <c r="A42" s="5" t="s">
        <v>27</v>
      </c>
      <c r="B42" s="15">
        <f>$B$38+$B$13</f>
        <v>1043237290</v>
      </c>
      <c r="C42" s="15">
        <f>$B$27</f>
        <v>295550475</v>
      </c>
      <c r="D42" s="15">
        <f t="shared" si="0"/>
        <v>137888455.17000002</v>
      </c>
      <c r="E42" s="19">
        <f>'Priority Axis 1'!E42+'Priority Axis 2'!E42+'Priority Axis 3'!E42+'Priority Axis 4'!E42+'Priority Axis 5'!E42</f>
        <v>1603532751.1126812</v>
      </c>
      <c r="F42" s="19">
        <f>'Priority Axis 1'!F42+'Priority Axis 2'!F42+'Priority Axis 3'!F42+'Priority Axis 4'!F42+'Priority Axis 5'!F42</f>
        <v>980627057.7997577</v>
      </c>
      <c r="G42" s="19">
        <f>'Priority Axis 1'!G42+'Priority Axis 2'!G42+'Priority Axis 3'!G42+'Priority Axis 4'!G42+'Priority Axis 5'!G42</f>
        <v>850839678.9520946</v>
      </c>
    </row>
    <row r="43" spans="1:7" ht="12.75">
      <c r="A43" s="5" t="s">
        <v>28</v>
      </c>
      <c r="B43" s="15">
        <f>$B$42+$B$14</f>
        <v>1325260339</v>
      </c>
      <c r="C43" s="15">
        <f>$B$27</f>
        <v>295550475</v>
      </c>
      <c r="D43" s="15">
        <f t="shared" si="0"/>
        <v>137888455.17000002</v>
      </c>
      <c r="E43" s="19">
        <f>'Priority Axis 1'!E43+'Priority Axis 2'!E43+'Priority Axis 3'!E43+'Priority Axis 4'!E43+'Priority Axis 5'!E43</f>
        <v>1608642218.7236187</v>
      </c>
      <c r="F43" s="19">
        <f>'Priority Axis 1'!F43+'Priority Axis 2'!F43+'Priority Axis 3'!F43+'Priority Axis 4'!F43+'Priority Axis 5'!F43</f>
        <v>1080601964.9336216</v>
      </c>
      <c r="G43" s="19">
        <f>'Priority Axis 1'!G43+'Priority Axis 2'!G43+'Priority Axis 3'!G43+'Priority Axis 4'!G43+'Priority Axis 5'!G43</f>
        <v>979987057.7997577</v>
      </c>
    </row>
    <row r="44" spans="1:7" ht="12.75">
      <c r="A44" s="5" t="s">
        <v>29</v>
      </c>
      <c r="B44" s="15">
        <f>$B$42+$B$14</f>
        <v>1325260339</v>
      </c>
      <c r="C44" s="15">
        <f>$B$27</f>
        <v>295550475</v>
      </c>
      <c r="D44" s="15">
        <f t="shared" si="0"/>
        <v>137888455.17000002</v>
      </c>
      <c r="E44" s="19">
        <f>'Priority Axis 1'!E44+'Priority Axis 2'!E44+'Priority Axis 3'!E44+'Priority Axis 4'!E44+'Priority Axis 5'!E44</f>
        <v>1608642218.7236187</v>
      </c>
      <c r="F44" s="19">
        <f>'Priority Axis 1'!F44+'Priority Axis 2'!F44+'Priority Axis 3'!F44+'Priority Axis 4'!F44+'Priority Axis 5'!F44</f>
        <v>1182576872.0674853</v>
      </c>
      <c r="G44" s="19">
        <f>'Priority Axis 1'!G44+'Priority Axis 2'!G44+'Priority Axis 3'!G44+'Priority Axis 4'!G44+'Priority Axis 5'!G44</f>
        <v>1079321964.9336216</v>
      </c>
    </row>
    <row r="45" spans="1:7" ht="12.75">
      <c r="A45" s="5" t="s">
        <v>30</v>
      </c>
      <c r="B45" s="15">
        <f>$B$42+$B$14</f>
        <v>1325260339</v>
      </c>
      <c r="C45" s="15">
        <f>$B$27</f>
        <v>295550475</v>
      </c>
      <c r="D45" s="15">
        <f t="shared" si="0"/>
        <v>137888455.17000002</v>
      </c>
      <c r="E45" s="19">
        <f>'Priority Axis 1'!E45+'Priority Axis 2'!E45+'Priority Axis 3'!E45+'Priority Axis 4'!E45+'Priority Axis 5'!E45</f>
        <v>1613751686.3345563</v>
      </c>
      <c r="F45" s="19">
        <f>'Priority Axis 1'!F45+'Priority Axis 2'!F45+'Priority Axis 3'!F45+'Priority Axis 4'!F45+'Priority Axis 5'!F45</f>
        <v>1279451779.2013493</v>
      </c>
      <c r="G45" s="19">
        <f>'Priority Axis 1'!G45+'Priority Axis 2'!G45+'Priority Axis 3'!G45+'Priority Axis 4'!G45+'Priority Axis 5'!G45</f>
        <v>1181296872.0674853</v>
      </c>
    </row>
    <row r="46" spans="1:7" ht="12.75">
      <c r="A46" s="5" t="s">
        <v>31</v>
      </c>
      <c r="B46" s="15">
        <f>$B$42+$B$14</f>
        <v>1325260339</v>
      </c>
      <c r="C46" s="15">
        <f>$B$31</f>
        <v>530791682</v>
      </c>
      <c r="D46" s="15">
        <f t="shared" si="0"/>
        <v>373129662.17</v>
      </c>
      <c r="E46" s="19">
        <f>'Priority Axis 1'!E46+'Priority Axis 2'!E46+'Priority Axis 3'!E46+'Priority Axis 4'!E46+'Priority Axis 5'!E46</f>
        <v>1613751686.3345563</v>
      </c>
      <c r="F46" s="19">
        <f>'Priority Axis 1'!F46+'Priority Axis 2'!F46+'Priority Axis 3'!F46+'Priority Axis 4'!F46+'Priority Axis 5'!F46</f>
        <v>1340326686.3352132</v>
      </c>
      <c r="G46" s="19">
        <f>'Priority Axis 1'!G46+'Priority Axis 2'!G46+'Priority Axis 3'!G46+'Priority Axis 4'!G46+'Priority Axis 5'!G46</f>
        <v>1278171779.2013493</v>
      </c>
    </row>
    <row r="47" spans="1:7" ht="12.75">
      <c r="A47" s="5" t="s">
        <v>32</v>
      </c>
      <c r="B47" s="15">
        <f aca="true" t="shared" si="1" ref="B47:B58">$B$46+$B$15</f>
        <v>1624479623</v>
      </c>
      <c r="C47" s="15">
        <f>$B$31</f>
        <v>530791682</v>
      </c>
      <c r="D47" s="15">
        <f t="shared" si="0"/>
        <v>373129662.17</v>
      </c>
      <c r="E47" s="19">
        <f>'Priority Axis 1'!E47+'Priority Axis 2'!E47+'Priority Axis 3'!E47+'Priority Axis 4'!E47+'Priority Axis 5'!E47</f>
        <v>1616306420.1400251</v>
      </c>
      <c r="F47" s="19">
        <f>'Priority Axis 1'!F47+'Priority Axis 2'!F47+'Priority Axis 3'!F47+'Priority Axis 4'!F47+'Priority Axis 5'!F47</f>
        <v>1387207803.2379475</v>
      </c>
      <c r="G47" s="19">
        <f>'Priority Axis 1'!G47+'Priority Axis 2'!G47+'Priority Axis 3'!G47+'Priority Axis 4'!G47+'Priority Axis 5'!G47</f>
        <v>1339046686.3352132</v>
      </c>
    </row>
    <row r="48" spans="1:7" ht="12.75">
      <c r="A48" s="5" t="s">
        <v>33</v>
      </c>
      <c r="B48" s="15">
        <f t="shared" si="1"/>
        <v>1624479623</v>
      </c>
      <c r="C48" s="15">
        <f>$B$31</f>
        <v>530791682</v>
      </c>
      <c r="D48" s="15">
        <f t="shared" si="0"/>
        <v>373129662.17</v>
      </c>
      <c r="E48" s="19">
        <f>'Priority Axis 1'!E48+'Priority Axis 2'!E48+'Priority Axis 3'!E48+'Priority Axis 4'!E48+'Priority Axis 5'!E48</f>
        <v>1616306420.1400251</v>
      </c>
      <c r="F48" s="19">
        <f>'Priority Axis 1'!F48+'Priority Axis 2'!F48+'Priority Axis 3'!F48+'Priority Axis 4'!F48+'Priority Axis 5'!F48</f>
        <v>1434088920.140682</v>
      </c>
      <c r="G48" s="19">
        <f>'Priority Axis 1'!G48+'Priority Axis 2'!G48+'Priority Axis 3'!G48+'Priority Axis 4'!G48+'Priority Axis 5'!G48</f>
        <v>1385927803.2379475</v>
      </c>
    </row>
    <row r="49" spans="1:7" ht="12.75">
      <c r="A49" s="5" t="s">
        <v>34</v>
      </c>
      <c r="B49" s="15">
        <f t="shared" si="1"/>
        <v>1624479623</v>
      </c>
      <c r="C49" s="15">
        <f>$B$31</f>
        <v>530791682</v>
      </c>
      <c r="D49" s="15">
        <f t="shared" si="0"/>
        <v>373129662.17</v>
      </c>
      <c r="E49" s="19">
        <f>'Priority Axis 1'!E49+'Priority Axis 2'!E49+'Priority Axis 3'!E49+'Priority Axis 4'!E49+'Priority Axis 5'!E49</f>
        <v>1618861153.945494</v>
      </c>
      <c r="F49" s="19">
        <f>'Priority Axis 1'!F49+'Priority Axis 2'!F49+'Priority Axis 3'!F49+'Priority Axis 4'!F49+'Priority Axis 5'!F49</f>
        <v>1479270037.0434163</v>
      </c>
      <c r="G49" s="19">
        <f>'Priority Axis 1'!G49+'Priority Axis 2'!G49+'Priority Axis 3'!G49+'Priority Axis 4'!G49+'Priority Axis 5'!G49</f>
        <v>1432808920.140682</v>
      </c>
    </row>
    <row r="50" spans="1:7" ht="12.75">
      <c r="A50" s="5" t="s">
        <v>35</v>
      </c>
      <c r="B50" s="15">
        <f t="shared" si="1"/>
        <v>1624479623</v>
      </c>
      <c r="C50" s="15">
        <f>$C$49+$B$12+$B$13</f>
        <v>1043237290</v>
      </c>
      <c r="D50" s="15">
        <f t="shared" si="0"/>
        <v>885575270.1700001</v>
      </c>
      <c r="E50" s="19">
        <f>'Priority Axis 1'!E50+'Priority Axis 2'!E50+'Priority Axis 3'!E50+'Priority Axis 4'!E50+'Priority Axis 5'!E50</f>
        <v>1618861153.945494</v>
      </c>
      <c r="F50" s="19">
        <f>'Priority Axis 1'!F50+'Priority Axis 2'!F50+'Priority Axis 3'!F50+'Priority Axis 4'!F50+'Priority Axis 5'!F50</f>
        <v>1512451153.9461508</v>
      </c>
      <c r="G50" s="19">
        <f>'Priority Axis 1'!G50+'Priority Axis 2'!G50+'Priority Axis 3'!G50+'Priority Axis 4'!G50+'Priority Axis 5'!G50</f>
        <v>1477990037.0434163</v>
      </c>
    </row>
    <row r="51" spans="1:7" ht="12.75">
      <c r="A51" s="5" t="s">
        <v>36</v>
      </c>
      <c r="B51" s="15">
        <f t="shared" si="1"/>
        <v>1624479623</v>
      </c>
      <c r="C51" s="15">
        <f>$C$49+$B$12+$B$13</f>
        <v>1043237290</v>
      </c>
      <c r="D51" s="15">
        <f t="shared" si="0"/>
        <v>885575270.1700001</v>
      </c>
      <c r="E51" s="19">
        <f>'Priority Axis 1'!E51+'Priority Axis 2'!E51+'Priority Axis 3'!E51+'Priority Axis 4'!E51+'Priority Axis 5'!E51</f>
        <v>1620393021.4950125</v>
      </c>
      <c r="F51" s="19">
        <f>'Priority Axis 1'!F51+'Priority Axis 2'!F51+'Priority Axis 3'!F51+'Priority Axis 4'!F51+'Priority Axis 5'!F51</f>
        <v>1540589587.72091</v>
      </c>
      <c r="G51" s="19">
        <f>'Priority Axis 1'!G51+'Priority Axis 2'!G51+'Priority Axis 3'!G51+'Priority Axis 4'!G51+'Priority Axis 5'!G51</f>
        <v>1511171153.9461508</v>
      </c>
    </row>
    <row r="52" spans="1:7" ht="12.75">
      <c r="A52" s="5" t="s">
        <v>37</v>
      </c>
      <c r="B52" s="15">
        <f t="shared" si="1"/>
        <v>1624479623</v>
      </c>
      <c r="C52" s="15">
        <f>$C$49+$B$12+$B$13</f>
        <v>1043237290</v>
      </c>
      <c r="D52" s="15">
        <f t="shared" si="0"/>
        <v>885575270.1700001</v>
      </c>
      <c r="E52" s="19">
        <f>'Priority Axis 1'!E52+'Priority Axis 2'!E52+'Priority Axis 3'!E52+'Priority Axis 4'!E52+'Priority Axis 5'!E52</f>
        <v>1620393021.4950125</v>
      </c>
      <c r="F52" s="19">
        <f>'Priority Axis 1'!F52+'Priority Axis 2'!F52+'Priority Axis 3'!F52+'Priority Axis 4'!F52+'Priority Axis 5'!F52</f>
        <v>1564728021.4956694</v>
      </c>
      <c r="G52" s="19">
        <f>'Priority Axis 1'!G52+'Priority Axis 2'!G52+'Priority Axis 3'!G52+'Priority Axis 4'!G52+'Priority Axis 5'!G52</f>
        <v>1540589587.72091</v>
      </c>
    </row>
    <row r="53" spans="1:7" ht="12.75">
      <c r="A53" s="5" t="s">
        <v>38</v>
      </c>
      <c r="B53" s="15">
        <f t="shared" si="1"/>
        <v>1624479623</v>
      </c>
      <c r="C53" s="15">
        <f>$C$49+$B$12+$B$13</f>
        <v>1043237290</v>
      </c>
      <c r="D53" s="15">
        <f t="shared" si="0"/>
        <v>885575270.1700001</v>
      </c>
      <c r="E53" s="19">
        <f>'Priority Axis 1'!E53+'Priority Axis 2'!E53+'Priority Axis 3'!E53+'Priority Axis 4'!E53+'Priority Axis 5'!E53</f>
        <v>1621924889.044531</v>
      </c>
      <c r="F53" s="19">
        <f>'Priority Axis 1'!F53+'Priority Axis 2'!F53+'Priority Axis 3'!F53+'Priority Axis 4'!F53+'Priority Axis 5'!F53</f>
        <v>1588866455.2704287</v>
      </c>
      <c r="G53" s="19">
        <f>'Priority Axis 1'!G53+'Priority Axis 2'!G53+'Priority Axis 3'!G53+'Priority Axis 4'!G53+'Priority Axis 5'!G53</f>
        <v>1564728021.4956694</v>
      </c>
    </row>
    <row r="54" spans="1:7" ht="12.75">
      <c r="A54" s="5" t="s">
        <v>39</v>
      </c>
      <c r="B54" s="15">
        <f t="shared" si="1"/>
        <v>1624479623</v>
      </c>
      <c r="C54" s="15">
        <f>$B$43</f>
        <v>1325260339</v>
      </c>
      <c r="D54" s="15">
        <f t="shared" si="0"/>
        <v>1167598319.17</v>
      </c>
      <c r="E54" s="19">
        <f>'Priority Axis 1'!E54+'Priority Axis 2'!E54+'Priority Axis 3'!E54+'Priority Axis 4'!E54+'Priority Axis 5'!E54</f>
        <v>1621924889.044531</v>
      </c>
      <c r="F54" s="19">
        <f>'Priority Axis 1'!F54+'Priority Axis 2'!F54+'Priority Axis 3'!F54+'Priority Axis 4'!F54+'Priority Axis 5'!F54</f>
        <v>1606604889.045188</v>
      </c>
      <c r="G54" s="19">
        <f>'Priority Axis 1'!G54+'Priority Axis 2'!G54+'Priority Axis 3'!G54+'Priority Axis 4'!G54+'Priority Axis 5'!G54</f>
        <v>1588866455.2704287</v>
      </c>
    </row>
    <row r="55" spans="1:7" ht="12.75">
      <c r="A55" s="5" t="s">
        <v>40</v>
      </c>
      <c r="B55" s="15">
        <f t="shared" si="1"/>
        <v>1624479623</v>
      </c>
      <c r="C55" s="15">
        <f>$B$43</f>
        <v>1325260339</v>
      </c>
      <c r="D55" s="15">
        <f t="shared" si="0"/>
        <v>1167598319.17</v>
      </c>
      <c r="E55" s="19">
        <f>'Priority Axis 1'!E55+'Priority Axis 2'!E55+'Priority Axis 3'!E55+'Priority Axis 4'!E55+'Priority Axis 5'!E55</f>
        <v>1624479622.85</v>
      </c>
      <c r="F55" s="19">
        <f>'Priority Axis 1'!F55+'Priority Axis 2'!F55+'Priority Axis 3'!F55+'Priority Axis 4'!F55+'Priority Axis 5'!F55</f>
        <v>1618782255.9479225</v>
      </c>
      <c r="G55" s="19">
        <f>'Priority Axis 1'!G55+'Priority Axis 2'!G55+'Priority Axis 3'!G55+'Priority Axis 4'!G55+'Priority Axis 5'!G55</f>
        <v>1606604889.045188</v>
      </c>
    </row>
    <row r="56" spans="1:7" ht="12.75">
      <c r="A56" s="5" t="s">
        <v>41</v>
      </c>
      <c r="B56" s="15">
        <f t="shared" si="1"/>
        <v>1624479623</v>
      </c>
      <c r="C56" s="15">
        <f>$B$43</f>
        <v>1325260339</v>
      </c>
      <c r="D56" s="15">
        <f t="shared" si="0"/>
        <v>1167598319.17</v>
      </c>
      <c r="E56" s="19">
        <f>'Priority Axis 1'!E56+'Priority Axis 2'!E56+'Priority Axis 3'!E56+'Priority Axis 4'!E56+'Priority Axis 5'!E56</f>
        <v>1624479622.85</v>
      </c>
      <c r="F56" s="19">
        <f>'Priority Axis 1'!F56+'Priority Axis 2'!F56+'Priority Axis 3'!F56+'Priority Axis 4'!F56+'Priority Axis 5'!F56</f>
        <v>1622559622.8506567</v>
      </c>
      <c r="G56" s="19">
        <f>'Priority Axis 1'!G56+'Priority Axis 2'!G56+'Priority Axis 3'!G56+'Priority Axis 4'!G56+'Priority Axis 5'!G56</f>
        <v>1619422255.9479225</v>
      </c>
    </row>
    <row r="57" spans="1:7" ht="12.75">
      <c r="A57" s="5" t="s">
        <v>42</v>
      </c>
      <c r="B57" s="15">
        <f t="shared" si="1"/>
        <v>1624479623</v>
      </c>
      <c r="C57" s="15">
        <f>$B$43</f>
        <v>1325260339</v>
      </c>
      <c r="D57" s="15">
        <f t="shared" si="0"/>
        <v>1167598319.17</v>
      </c>
      <c r="E57" s="19">
        <f>'Priority Axis 1'!E57+'Priority Axis 2'!E57+'Priority Axis 3'!E57+'Priority Axis 4'!E57+'Priority Axis 5'!E57</f>
        <v>1624479622.85</v>
      </c>
      <c r="F57" s="19">
        <f>'Priority Axis 1'!F57+'Priority Axis 2'!F57+'Priority Axis 3'!F57+'Priority Axis 4'!F57+'Priority Axis 5'!F57</f>
        <v>1622559622.8506567</v>
      </c>
      <c r="G57" s="19">
        <f>'Priority Axis 1'!G57+'Priority Axis 2'!G57+'Priority Axis 3'!G57+'Priority Axis 4'!G57+'Priority Axis 5'!G57</f>
        <v>1623199622.8506567</v>
      </c>
    </row>
    <row r="58" spans="1:7" ht="12.75">
      <c r="A58" s="5" t="s">
        <v>43</v>
      </c>
      <c r="B58" s="15">
        <f t="shared" si="1"/>
        <v>1624479623</v>
      </c>
      <c r="C58" s="15">
        <f>B47</f>
        <v>1624479623</v>
      </c>
      <c r="D58" s="15">
        <f>C58</f>
        <v>1624479623</v>
      </c>
      <c r="E58" s="19">
        <f>'Priority Axis 1'!E58+'Priority Axis 2'!E58+'Priority Axis 3'!E58+'Priority Axis 4'!E58+'Priority Axis 5'!E58</f>
        <v>1624479622.85</v>
      </c>
      <c r="F58" s="19">
        <f>'Priority Axis 1'!F58+'Priority Axis 2'!F58+'Priority Axis 3'!F58+'Priority Axis 4'!F58+'Priority Axis 5'!F58</f>
        <v>1622559622.8506567</v>
      </c>
      <c r="G58" s="19">
        <f>'Priority Axis 1'!G58+'Priority Axis 2'!G58+'Priority Axis 3'!G58+'Priority Axis 4'!G58+'Priority Axis 5'!G58</f>
        <v>1623199622.8506567</v>
      </c>
    </row>
    <row r="59" spans="1:4" ht="12.75">
      <c r="A59" s="5"/>
      <c r="B59" s="6"/>
      <c r="C59" s="6"/>
      <c r="D59" s="6"/>
    </row>
  </sheetData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115" zoomScaleSheetLayoutView="115" workbookViewId="0" topLeftCell="A7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31" t="s">
        <v>98</v>
      </c>
      <c r="B1" s="132"/>
      <c r="C1" s="132"/>
      <c r="D1" s="132"/>
      <c r="E1" s="132"/>
      <c r="F1" s="132"/>
      <c r="G1" s="133"/>
    </row>
    <row r="2" spans="1:7" ht="22.5" customHeight="1">
      <c r="A2" s="134" t="s">
        <v>99</v>
      </c>
      <c r="B2" s="135"/>
      <c r="C2" s="135"/>
      <c r="D2" s="135"/>
      <c r="E2" s="135"/>
      <c r="F2" s="135"/>
      <c r="G2" s="136"/>
    </row>
    <row r="4" spans="1:2" ht="12.75">
      <c r="A4" t="s">
        <v>47</v>
      </c>
      <c r="B4" s="32">
        <v>28000000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28000000</v>
      </c>
      <c r="F15" s="51">
        <v>0</v>
      </c>
      <c r="G15" s="51">
        <v>0</v>
      </c>
    </row>
    <row r="16" spans="1:7" ht="12.75">
      <c r="A16" s="5" t="s">
        <v>16</v>
      </c>
      <c r="B16" s="6"/>
      <c r="C16" s="32"/>
      <c r="D16" s="6"/>
      <c r="E16" s="32"/>
      <c r="F16" s="32">
        <v>2800000</v>
      </c>
      <c r="G16" s="51">
        <v>0</v>
      </c>
    </row>
    <row r="17" spans="1:7" ht="12.75">
      <c r="A17" s="5" t="s">
        <v>17</v>
      </c>
      <c r="B17" s="6"/>
      <c r="C17" s="78"/>
      <c r="D17" s="6"/>
      <c r="E17" s="32"/>
      <c r="F17" s="78">
        <v>2800000</v>
      </c>
      <c r="G17" s="32">
        <v>2800000</v>
      </c>
    </row>
    <row r="18" spans="1:7" ht="12.75">
      <c r="A18" s="5" t="s">
        <v>18</v>
      </c>
      <c r="B18" s="6"/>
      <c r="C18" s="78"/>
      <c r="D18" s="6"/>
      <c r="E18" s="32"/>
      <c r="F18" s="78">
        <v>2800000</v>
      </c>
      <c r="G18" s="78">
        <v>2800000</v>
      </c>
    </row>
    <row r="19" spans="1:7" ht="12.75">
      <c r="A19" s="5" t="s">
        <v>19</v>
      </c>
      <c r="B19" s="6"/>
      <c r="C19" s="78"/>
      <c r="D19" s="6"/>
      <c r="E19" s="32"/>
      <c r="F19" s="78">
        <v>5600000</v>
      </c>
      <c r="G19" s="78">
        <v>2800000</v>
      </c>
    </row>
    <row r="20" spans="1:7" ht="12.75">
      <c r="A20" s="5" t="s">
        <v>20</v>
      </c>
      <c r="B20" s="6"/>
      <c r="C20" s="51"/>
      <c r="D20" s="6"/>
      <c r="E20" s="32"/>
      <c r="F20" s="51">
        <v>3500000</v>
      </c>
      <c r="G20" s="78">
        <v>5600000</v>
      </c>
    </row>
    <row r="21" spans="1:7" ht="12.75">
      <c r="A21" s="5" t="s">
        <v>21</v>
      </c>
      <c r="B21" s="6"/>
      <c r="C21" s="51"/>
      <c r="D21" s="6"/>
      <c r="E21" s="32"/>
      <c r="F21" s="51">
        <v>3500000</v>
      </c>
      <c r="G21" s="51">
        <v>3500000</v>
      </c>
    </row>
    <row r="22" spans="1:7" ht="12.75">
      <c r="A22" s="5" t="s">
        <v>22</v>
      </c>
      <c r="B22" s="6"/>
      <c r="C22" s="51"/>
      <c r="D22" s="6"/>
      <c r="E22" s="32"/>
      <c r="F22" s="51">
        <v>3500000</v>
      </c>
      <c r="G22" s="51">
        <v>3500000</v>
      </c>
    </row>
    <row r="23" spans="1:7" ht="12.75">
      <c r="A23" s="5" t="s">
        <v>23</v>
      </c>
      <c r="B23" s="6"/>
      <c r="C23" s="51"/>
      <c r="D23" s="6"/>
      <c r="E23" s="32"/>
      <c r="F23" s="51">
        <v>3500000</v>
      </c>
      <c r="G23" s="51">
        <v>3500000</v>
      </c>
    </row>
    <row r="24" spans="1:7" ht="12.75">
      <c r="A24" s="5" t="s">
        <v>24</v>
      </c>
      <c r="B24" s="6"/>
      <c r="E24" s="6"/>
      <c r="F24" s="51"/>
      <c r="G24" s="51">
        <v>3500000</v>
      </c>
    </row>
    <row r="25" spans="1:7" ht="12.75">
      <c r="A25" s="5" t="s">
        <v>25</v>
      </c>
      <c r="B25" s="6"/>
      <c r="E25" s="6"/>
      <c r="F25" s="51"/>
      <c r="G25" s="51"/>
    </row>
    <row r="26" spans="1:7" ht="12.75">
      <c r="A26" s="5" t="s">
        <v>26</v>
      </c>
      <c r="B26" s="6"/>
      <c r="E26" s="6"/>
      <c r="F26" s="51"/>
      <c r="G26" s="51"/>
    </row>
    <row r="27" spans="1:7" ht="12.75">
      <c r="A27" s="5" t="s">
        <v>27</v>
      </c>
      <c r="B27" s="6"/>
      <c r="E27" s="6"/>
      <c r="F27" s="6"/>
      <c r="G27" s="6"/>
    </row>
    <row r="28" ht="12.75">
      <c r="A28" s="5" t="s">
        <v>28</v>
      </c>
    </row>
    <row r="29" ht="12.75">
      <c r="A29" s="5" t="s">
        <v>29</v>
      </c>
    </row>
    <row r="30" ht="12.75">
      <c r="A30" s="5" t="s">
        <v>30</v>
      </c>
    </row>
    <row r="31" ht="12.75">
      <c r="A31" s="5" t="s">
        <v>31</v>
      </c>
    </row>
    <row r="32" ht="12.75">
      <c r="A32" s="5" t="s">
        <v>32</v>
      </c>
    </row>
    <row r="33" ht="12.75">
      <c r="A33" s="5" t="s">
        <v>33</v>
      </c>
    </row>
    <row r="34" ht="12.75">
      <c r="A34" s="5" t="s">
        <v>34</v>
      </c>
    </row>
    <row r="35" ht="12.75">
      <c r="A35" s="5" t="s">
        <v>35</v>
      </c>
    </row>
    <row r="36" ht="12.75">
      <c r="A36" s="5" t="s">
        <v>36</v>
      </c>
    </row>
    <row r="37" ht="12.75">
      <c r="A37" s="5" t="s">
        <v>37</v>
      </c>
    </row>
    <row r="38" ht="12.75">
      <c r="A38" s="5" t="s">
        <v>38</v>
      </c>
    </row>
    <row r="39" ht="12.75">
      <c r="A39" s="5" t="s">
        <v>39</v>
      </c>
    </row>
    <row r="40" ht="12.75">
      <c r="A40" s="5" t="s">
        <v>40</v>
      </c>
    </row>
    <row r="41" ht="12.75">
      <c r="A41" s="5" t="s">
        <v>41</v>
      </c>
    </row>
    <row r="42" ht="12.75">
      <c r="A42" s="5" t="s">
        <v>42</v>
      </c>
    </row>
    <row r="43" ht="12.75">
      <c r="A43" s="5" t="s">
        <v>43</v>
      </c>
    </row>
    <row r="45" ht="12.75">
      <c r="A45" t="s">
        <v>74</v>
      </c>
    </row>
    <row r="46" spans="1:7" ht="25.5">
      <c r="A46" s="4" t="s">
        <v>4</v>
      </c>
      <c r="B46" s="4" t="s">
        <v>5</v>
      </c>
      <c r="C46" s="4" t="s">
        <v>6</v>
      </c>
      <c r="D46" s="4" t="s">
        <v>7</v>
      </c>
      <c r="E46" s="16" t="s">
        <v>44</v>
      </c>
      <c r="F46" s="7" t="s">
        <v>45</v>
      </c>
      <c r="G46" s="7" t="s">
        <v>46</v>
      </c>
    </row>
    <row r="47" spans="1:7" ht="12.75">
      <c r="A47" s="5" t="s">
        <v>8</v>
      </c>
      <c r="C47" s="6"/>
      <c r="D47" s="6"/>
      <c r="E47" s="6">
        <f>E8</f>
        <v>0</v>
      </c>
      <c r="F47" s="6">
        <f>F8</f>
        <v>0</v>
      </c>
      <c r="G47" s="6">
        <f>G8</f>
        <v>0</v>
      </c>
    </row>
    <row r="48" spans="1:7" ht="12.75">
      <c r="A48" s="5" t="s">
        <v>9</v>
      </c>
      <c r="C48" s="6"/>
      <c r="D48" s="6"/>
      <c r="E48" s="6">
        <f>E47+E9</f>
        <v>0</v>
      </c>
      <c r="F48" s="6">
        <f>F47+F9</f>
        <v>0</v>
      </c>
      <c r="G48" s="6">
        <f>G47+G9</f>
        <v>0</v>
      </c>
    </row>
    <row r="49" spans="1:7" ht="12.75">
      <c r="A49" s="5" t="s">
        <v>10</v>
      </c>
      <c r="C49" s="6"/>
      <c r="D49" s="6"/>
      <c r="E49" s="6">
        <f aca="true" t="shared" si="0" ref="E49:E82">E48+E10</f>
        <v>0</v>
      </c>
      <c r="F49" s="6">
        <f aca="true" t="shared" si="1" ref="F49:F82">F48+F10</f>
        <v>0</v>
      </c>
      <c r="G49" s="6">
        <f aca="true" t="shared" si="2" ref="G49:G82">G48+G10</f>
        <v>0</v>
      </c>
    </row>
    <row r="50" spans="1:7" ht="12.75">
      <c r="A50" s="5" t="s">
        <v>11</v>
      </c>
      <c r="B50" s="6"/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12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13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14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15</v>
      </c>
      <c r="B54" s="6"/>
      <c r="C54" s="6"/>
      <c r="D54" s="6"/>
      <c r="E54" s="6">
        <f t="shared" si="0"/>
        <v>28000000</v>
      </c>
      <c r="F54" s="6">
        <f t="shared" si="1"/>
        <v>0</v>
      </c>
      <c r="G54" s="6">
        <f t="shared" si="2"/>
        <v>0</v>
      </c>
    </row>
    <row r="55" spans="1:7" ht="12.75">
      <c r="A55" s="5" t="s">
        <v>16</v>
      </c>
      <c r="B55" s="6"/>
      <c r="C55" s="6"/>
      <c r="D55" s="6"/>
      <c r="E55" s="6">
        <f t="shared" si="0"/>
        <v>28000000</v>
      </c>
      <c r="F55" s="6">
        <f t="shared" si="1"/>
        <v>2800000</v>
      </c>
      <c r="G55" s="6">
        <f t="shared" si="2"/>
        <v>0</v>
      </c>
    </row>
    <row r="56" spans="1:7" ht="12.75">
      <c r="A56" s="5" t="s">
        <v>17</v>
      </c>
      <c r="B56" s="6"/>
      <c r="C56" s="6"/>
      <c r="D56" s="6"/>
      <c r="E56" s="6">
        <f t="shared" si="0"/>
        <v>28000000</v>
      </c>
      <c r="F56" s="6">
        <f t="shared" si="1"/>
        <v>5600000</v>
      </c>
      <c r="G56" s="6">
        <f t="shared" si="2"/>
        <v>2800000</v>
      </c>
    </row>
    <row r="57" spans="1:7" ht="12.75">
      <c r="A57" s="5" t="s">
        <v>18</v>
      </c>
      <c r="B57" s="6"/>
      <c r="C57" s="6"/>
      <c r="D57" s="6"/>
      <c r="E57" s="6">
        <f t="shared" si="0"/>
        <v>28000000</v>
      </c>
      <c r="F57" s="6">
        <f t="shared" si="1"/>
        <v>8400000</v>
      </c>
      <c r="G57" s="6">
        <f t="shared" si="2"/>
        <v>5600000</v>
      </c>
    </row>
    <row r="58" spans="1:7" ht="12.75">
      <c r="A58" s="5" t="s">
        <v>19</v>
      </c>
      <c r="B58" s="6"/>
      <c r="C58" s="6"/>
      <c r="D58" s="6"/>
      <c r="E58" s="6">
        <f t="shared" si="0"/>
        <v>28000000</v>
      </c>
      <c r="F58" s="6">
        <f t="shared" si="1"/>
        <v>14000000</v>
      </c>
      <c r="G58" s="6">
        <f t="shared" si="2"/>
        <v>8400000</v>
      </c>
    </row>
    <row r="59" spans="1:7" ht="12.75">
      <c r="A59" s="5" t="s">
        <v>20</v>
      </c>
      <c r="B59" s="6"/>
      <c r="C59" s="6"/>
      <c r="D59" s="6"/>
      <c r="E59" s="6">
        <f t="shared" si="0"/>
        <v>28000000</v>
      </c>
      <c r="F59" s="6">
        <f t="shared" si="1"/>
        <v>17500000</v>
      </c>
      <c r="G59" s="6">
        <f t="shared" si="2"/>
        <v>14000000</v>
      </c>
    </row>
    <row r="60" spans="1:7" ht="12.75">
      <c r="A60" s="5" t="s">
        <v>21</v>
      </c>
      <c r="B60" s="6"/>
      <c r="C60" s="6"/>
      <c r="D60" s="6"/>
      <c r="E60" s="6">
        <f t="shared" si="0"/>
        <v>28000000</v>
      </c>
      <c r="F60" s="6">
        <f t="shared" si="1"/>
        <v>21000000</v>
      </c>
      <c r="G60" s="6">
        <f t="shared" si="2"/>
        <v>17500000</v>
      </c>
    </row>
    <row r="61" spans="1:7" ht="12.75">
      <c r="A61" s="5" t="s">
        <v>22</v>
      </c>
      <c r="B61" s="6"/>
      <c r="C61" s="6"/>
      <c r="D61" s="6"/>
      <c r="E61" s="6">
        <f t="shared" si="0"/>
        <v>28000000</v>
      </c>
      <c r="F61" s="6">
        <f t="shared" si="1"/>
        <v>24500000</v>
      </c>
      <c r="G61" s="6">
        <f t="shared" si="2"/>
        <v>21000000</v>
      </c>
    </row>
    <row r="62" spans="1:7" ht="12.75">
      <c r="A62" s="5" t="s">
        <v>23</v>
      </c>
      <c r="B62" s="6"/>
      <c r="C62" s="6"/>
      <c r="D62" s="6"/>
      <c r="E62" s="6">
        <f t="shared" si="0"/>
        <v>28000000</v>
      </c>
      <c r="F62" s="6">
        <f t="shared" si="1"/>
        <v>28000000</v>
      </c>
      <c r="G62" s="6">
        <f t="shared" si="2"/>
        <v>24500000</v>
      </c>
    </row>
    <row r="63" spans="1:7" ht="12.75">
      <c r="A63" s="5" t="s">
        <v>24</v>
      </c>
      <c r="B63" s="6"/>
      <c r="C63" s="6"/>
      <c r="D63" s="6"/>
      <c r="E63" s="6">
        <f t="shared" si="0"/>
        <v>28000000</v>
      </c>
      <c r="F63" s="6">
        <f t="shared" si="1"/>
        <v>28000000</v>
      </c>
      <c r="G63" s="6">
        <f t="shared" si="2"/>
        <v>28000000</v>
      </c>
    </row>
    <row r="64" spans="1:7" ht="12.75">
      <c r="A64" s="5" t="s">
        <v>25</v>
      </c>
      <c r="B64" s="6"/>
      <c r="C64" s="6"/>
      <c r="D64" s="6"/>
      <c r="E64" s="6">
        <f t="shared" si="0"/>
        <v>28000000</v>
      </c>
      <c r="F64" s="6">
        <f t="shared" si="1"/>
        <v>28000000</v>
      </c>
      <c r="G64" s="6">
        <f t="shared" si="2"/>
        <v>28000000</v>
      </c>
    </row>
    <row r="65" spans="1:7" ht="12.75">
      <c r="A65" s="5" t="s">
        <v>26</v>
      </c>
      <c r="B65" s="6"/>
      <c r="C65" s="6"/>
      <c r="D65" s="6"/>
      <c r="E65" s="6">
        <f t="shared" si="0"/>
        <v>28000000</v>
      </c>
      <c r="F65" s="6">
        <f t="shared" si="1"/>
        <v>28000000</v>
      </c>
      <c r="G65" s="6">
        <f t="shared" si="2"/>
        <v>28000000</v>
      </c>
    </row>
    <row r="66" spans="1:7" ht="12.75">
      <c r="A66" s="5" t="s">
        <v>27</v>
      </c>
      <c r="B66" s="6"/>
      <c r="C66" s="6"/>
      <c r="D66" s="6"/>
      <c r="E66" s="6">
        <f t="shared" si="0"/>
        <v>28000000</v>
      </c>
      <c r="F66" s="6">
        <f t="shared" si="1"/>
        <v>28000000</v>
      </c>
      <c r="G66" s="6">
        <f t="shared" si="2"/>
        <v>28000000</v>
      </c>
    </row>
    <row r="67" spans="1:7" ht="12.75">
      <c r="A67" s="5" t="s">
        <v>28</v>
      </c>
      <c r="B67" s="6"/>
      <c r="C67" s="6"/>
      <c r="D67" s="6"/>
      <c r="E67" s="6">
        <f t="shared" si="0"/>
        <v>28000000</v>
      </c>
      <c r="F67" s="6">
        <f t="shared" si="1"/>
        <v>28000000</v>
      </c>
      <c r="G67" s="6">
        <f t="shared" si="2"/>
        <v>28000000</v>
      </c>
    </row>
    <row r="68" spans="1:7" ht="12.75">
      <c r="A68" s="5" t="s">
        <v>29</v>
      </c>
      <c r="B68" s="6"/>
      <c r="C68" s="6"/>
      <c r="D68" s="6"/>
      <c r="E68" s="6">
        <f t="shared" si="0"/>
        <v>28000000</v>
      </c>
      <c r="F68" s="6">
        <f t="shared" si="1"/>
        <v>28000000</v>
      </c>
      <c r="G68" s="6">
        <f t="shared" si="2"/>
        <v>28000000</v>
      </c>
    </row>
    <row r="69" spans="1:7" ht="12.75">
      <c r="A69" s="5" t="s">
        <v>30</v>
      </c>
      <c r="B69" s="6"/>
      <c r="C69" s="6"/>
      <c r="D69" s="6"/>
      <c r="E69" s="6">
        <f t="shared" si="0"/>
        <v>28000000</v>
      </c>
      <c r="F69" s="6">
        <f t="shared" si="1"/>
        <v>28000000</v>
      </c>
      <c r="G69" s="6">
        <f t="shared" si="2"/>
        <v>28000000</v>
      </c>
    </row>
    <row r="70" spans="1:7" ht="12.75">
      <c r="A70" s="5" t="s">
        <v>31</v>
      </c>
      <c r="B70" s="6"/>
      <c r="C70" s="6"/>
      <c r="D70" s="6"/>
      <c r="E70" s="6">
        <f t="shared" si="0"/>
        <v>28000000</v>
      </c>
      <c r="F70" s="6">
        <f t="shared" si="1"/>
        <v>28000000</v>
      </c>
      <c r="G70" s="6">
        <f t="shared" si="2"/>
        <v>28000000</v>
      </c>
    </row>
    <row r="71" spans="1:7" ht="12.75">
      <c r="A71" s="5" t="s">
        <v>32</v>
      </c>
      <c r="B71" s="6"/>
      <c r="C71" s="6"/>
      <c r="D71" s="6"/>
      <c r="E71" s="6">
        <f t="shared" si="0"/>
        <v>28000000</v>
      </c>
      <c r="F71" s="6">
        <f t="shared" si="1"/>
        <v>28000000</v>
      </c>
      <c r="G71" s="6">
        <f t="shared" si="2"/>
        <v>28000000</v>
      </c>
    </row>
    <row r="72" spans="1:7" ht="12.75">
      <c r="A72" s="5" t="s">
        <v>33</v>
      </c>
      <c r="B72" s="6"/>
      <c r="C72" s="6"/>
      <c r="D72" s="6"/>
      <c r="E72" s="6">
        <f t="shared" si="0"/>
        <v>28000000</v>
      </c>
      <c r="F72" s="6">
        <f t="shared" si="1"/>
        <v>28000000</v>
      </c>
      <c r="G72" s="6">
        <f t="shared" si="2"/>
        <v>28000000</v>
      </c>
    </row>
    <row r="73" spans="1:7" ht="12.75">
      <c r="A73" s="5" t="s">
        <v>34</v>
      </c>
      <c r="B73" s="6"/>
      <c r="C73" s="6"/>
      <c r="D73" s="6"/>
      <c r="E73" s="6">
        <f t="shared" si="0"/>
        <v>28000000</v>
      </c>
      <c r="F73" s="6">
        <f t="shared" si="1"/>
        <v>28000000</v>
      </c>
      <c r="G73" s="6">
        <f t="shared" si="2"/>
        <v>28000000</v>
      </c>
    </row>
    <row r="74" spans="1:7" ht="12.75">
      <c r="A74" s="5" t="s">
        <v>35</v>
      </c>
      <c r="B74" s="6"/>
      <c r="C74" s="6"/>
      <c r="D74" s="6"/>
      <c r="E74" s="6">
        <f t="shared" si="0"/>
        <v>28000000</v>
      </c>
      <c r="F74" s="6">
        <f t="shared" si="1"/>
        <v>28000000</v>
      </c>
      <c r="G74" s="6">
        <f t="shared" si="2"/>
        <v>28000000</v>
      </c>
    </row>
    <row r="75" spans="1:7" ht="12.75">
      <c r="A75" s="5" t="s">
        <v>36</v>
      </c>
      <c r="B75" s="6"/>
      <c r="C75" s="6"/>
      <c r="D75" s="6"/>
      <c r="E75" s="6">
        <f t="shared" si="0"/>
        <v>28000000</v>
      </c>
      <c r="F75" s="6">
        <f t="shared" si="1"/>
        <v>28000000</v>
      </c>
      <c r="G75" s="6">
        <f t="shared" si="2"/>
        <v>28000000</v>
      </c>
    </row>
    <row r="76" spans="1:7" ht="12.75">
      <c r="A76" s="5" t="s">
        <v>37</v>
      </c>
      <c r="B76" s="6"/>
      <c r="C76" s="6"/>
      <c r="D76" s="6"/>
      <c r="E76" s="6">
        <f t="shared" si="0"/>
        <v>28000000</v>
      </c>
      <c r="F76" s="6">
        <f t="shared" si="1"/>
        <v>28000000</v>
      </c>
      <c r="G76" s="6">
        <f t="shared" si="2"/>
        <v>28000000</v>
      </c>
    </row>
    <row r="77" spans="1:7" ht="12.75">
      <c r="A77" s="5" t="s">
        <v>38</v>
      </c>
      <c r="B77" s="6"/>
      <c r="C77" s="6"/>
      <c r="D77" s="6"/>
      <c r="E77" s="6">
        <f t="shared" si="0"/>
        <v>28000000</v>
      </c>
      <c r="F77" s="6">
        <f t="shared" si="1"/>
        <v>28000000</v>
      </c>
      <c r="G77" s="6">
        <f t="shared" si="2"/>
        <v>28000000</v>
      </c>
    </row>
    <row r="78" spans="1:7" ht="12.75">
      <c r="A78" s="5" t="s">
        <v>39</v>
      </c>
      <c r="B78" s="6"/>
      <c r="C78" s="6"/>
      <c r="D78" s="6"/>
      <c r="E78" s="6">
        <f t="shared" si="0"/>
        <v>28000000</v>
      </c>
      <c r="F78" s="6">
        <f t="shared" si="1"/>
        <v>28000000</v>
      </c>
      <c r="G78" s="6">
        <f t="shared" si="2"/>
        <v>28000000</v>
      </c>
    </row>
    <row r="79" spans="1:7" ht="12.75">
      <c r="A79" s="5" t="s">
        <v>40</v>
      </c>
      <c r="B79" s="6"/>
      <c r="C79" s="6"/>
      <c r="D79" s="6"/>
      <c r="E79" s="6">
        <f t="shared" si="0"/>
        <v>28000000</v>
      </c>
      <c r="F79" s="6">
        <f t="shared" si="1"/>
        <v>28000000</v>
      </c>
      <c r="G79" s="6">
        <f t="shared" si="2"/>
        <v>28000000</v>
      </c>
    </row>
    <row r="80" spans="1:7" ht="12.75">
      <c r="A80" s="5" t="s">
        <v>41</v>
      </c>
      <c r="B80" s="6"/>
      <c r="C80" s="6"/>
      <c r="D80" s="6"/>
      <c r="E80" s="6">
        <f t="shared" si="0"/>
        <v>28000000</v>
      </c>
      <c r="F80" s="6">
        <f t="shared" si="1"/>
        <v>28000000</v>
      </c>
      <c r="G80" s="6">
        <f t="shared" si="2"/>
        <v>28000000</v>
      </c>
    </row>
    <row r="81" spans="1:7" ht="12.75">
      <c r="A81" s="5" t="s">
        <v>42</v>
      </c>
      <c r="B81" s="6"/>
      <c r="C81" s="6"/>
      <c r="D81" s="6"/>
      <c r="E81" s="6">
        <f t="shared" si="0"/>
        <v>28000000</v>
      </c>
      <c r="F81" s="6">
        <f t="shared" si="1"/>
        <v>28000000</v>
      </c>
      <c r="G81" s="6">
        <f t="shared" si="2"/>
        <v>28000000</v>
      </c>
    </row>
    <row r="82" spans="1:7" ht="12.75">
      <c r="A82" s="5" t="s">
        <v>43</v>
      </c>
      <c r="B82" s="6"/>
      <c r="C82" s="6"/>
      <c r="D82" s="6"/>
      <c r="E82" s="6">
        <f t="shared" si="0"/>
        <v>28000000</v>
      </c>
      <c r="F82" s="6">
        <f t="shared" si="1"/>
        <v>28000000</v>
      </c>
      <c r="G82" s="6">
        <f t="shared" si="2"/>
        <v>28000000</v>
      </c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SheetLayoutView="100" workbookViewId="0" topLeftCell="A13">
      <selection activeCell="E23" sqref="E23"/>
    </sheetView>
  </sheetViews>
  <sheetFormatPr defaultColWidth="9.140625" defaultRowHeight="12.75"/>
  <cols>
    <col min="1" max="1" width="15.8515625" style="0" customWidth="1"/>
    <col min="2" max="2" width="13.421875" style="0" bestFit="1" customWidth="1"/>
    <col min="3" max="3" width="17.8515625" style="0" customWidth="1"/>
    <col min="4" max="4" width="26.8515625" style="0" customWidth="1"/>
    <col min="5" max="5" width="11.140625" style="0" bestFit="1" customWidth="1"/>
    <col min="6" max="6" width="11.57421875" style="0" customWidth="1"/>
    <col min="7" max="9" width="13.421875" style="0" bestFit="1" customWidth="1"/>
  </cols>
  <sheetData>
    <row r="2" spans="1:9" ht="15.75">
      <c r="A2" s="121" t="s">
        <v>148</v>
      </c>
      <c r="B2" s="122"/>
      <c r="C2" s="122"/>
      <c r="D2" s="122"/>
      <c r="E2" s="122"/>
      <c r="F2" s="122"/>
      <c r="G2" s="122"/>
      <c r="H2" s="122"/>
      <c r="I2" s="123"/>
    </row>
    <row r="4" spans="1:6" ht="15.75">
      <c r="A4" s="31" t="s">
        <v>104</v>
      </c>
      <c r="F4" s="31" t="s">
        <v>62</v>
      </c>
    </row>
    <row r="5" spans="1:6" ht="15.75">
      <c r="A5" t="s">
        <v>106</v>
      </c>
      <c r="B5" s="32">
        <v>791669892</v>
      </c>
      <c r="C5" s="6"/>
      <c r="F5" s="31"/>
    </row>
    <row r="6" spans="1:2" ht="12.75">
      <c r="A6" t="s">
        <v>63</v>
      </c>
      <c r="B6" s="84">
        <v>83125338.66</v>
      </c>
    </row>
    <row r="7" spans="1:9" ht="12.75">
      <c r="A7" s="118" t="s">
        <v>0</v>
      </c>
      <c r="B7" s="119"/>
      <c r="C7" s="120"/>
      <c r="D7" s="27" t="s">
        <v>105</v>
      </c>
      <c r="F7" s="38" t="s">
        <v>55</v>
      </c>
      <c r="G7" s="48"/>
      <c r="H7" s="39"/>
      <c r="I7" s="40"/>
    </row>
    <row r="8" spans="1:9" ht="82.5" customHeight="1">
      <c r="A8" s="1" t="s">
        <v>1</v>
      </c>
      <c r="B8" s="26" t="s">
        <v>2</v>
      </c>
      <c r="C8" s="21" t="s">
        <v>54</v>
      </c>
      <c r="D8" s="37"/>
      <c r="F8" s="41"/>
      <c r="G8" s="42" t="s">
        <v>48</v>
      </c>
      <c r="H8" s="43" t="s">
        <v>56</v>
      </c>
      <c r="I8" s="44" t="s">
        <v>50</v>
      </c>
    </row>
    <row r="9" spans="1:9" ht="15.75">
      <c r="A9" s="27"/>
      <c r="B9" s="28"/>
      <c r="C9" s="33"/>
      <c r="D9" s="36"/>
      <c r="F9" s="66" t="s">
        <v>57</v>
      </c>
      <c r="G9" s="79">
        <v>464000000</v>
      </c>
      <c r="H9" s="71">
        <f>G9/$G$14</f>
        <v>0.2856299294083817</v>
      </c>
      <c r="I9" s="80">
        <f>H9*$B$6</f>
        <v>23743084.613503624</v>
      </c>
    </row>
    <row r="10" spans="1:9" ht="12.75">
      <c r="A10" s="2">
        <v>2007</v>
      </c>
      <c r="B10" s="29">
        <v>121123105</v>
      </c>
      <c r="C10" s="34">
        <f aca="true" t="shared" si="0" ref="C10:C16">B10/$B$17</f>
        <v>0.07456117225792988</v>
      </c>
      <c r="D10" s="10">
        <v>66301144</v>
      </c>
      <c r="F10" s="65" t="s">
        <v>58</v>
      </c>
      <c r="G10" s="83">
        <v>791669892</v>
      </c>
      <c r="H10" s="92">
        <f>G10/$G$14</f>
        <v>0.48733753311789046</v>
      </c>
      <c r="I10" s="83">
        <f>H10*$B$6</f>
        <v>40510097.48215361</v>
      </c>
    </row>
    <row r="11" spans="1:9" ht="12.75">
      <c r="A11" s="2">
        <v>2008</v>
      </c>
      <c r="B11" s="29">
        <v>174427370</v>
      </c>
      <c r="C11" s="34">
        <f t="shared" si="0"/>
        <v>0.10737430468833896</v>
      </c>
      <c r="D11" s="10">
        <v>135163478</v>
      </c>
      <c r="F11" s="66" t="s">
        <v>59</v>
      </c>
      <c r="G11" s="82">
        <v>179429730.85</v>
      </c>
      <c r="H11" s="63">
        <f>G11/$G$14</f>
        <v>0.11045366671648799</v>
      </c>
      <c r="I11" s="80">
        <f>H11*$B$6</f>
        <v>9181498.452046834</v>
      </c>
    </row>
    <row r="12" spans="1:9" ht="12.75">
      <c r="A12" s="2">
        <v>2009</v>
      </c>
      <c r="B12" s="29">
        <v>235241207</v>
      </c>
      <c r="C12" s="34">
        <f t="shared" si="0"/>
        <v>0.14481019254988833</v>
      </c>
      <c r="D12" s="10">
        <v>101778878</v>
      </c>
      <c r="F12" s="66" t="s">
        <v>60</v>
      </c>
      <c r="G12" s="82">
        <v>133322500</v>
      </c>
      <c r="H12" s="63">
        <f>G12/$G$14</f>
        <v>0.0820708971197176</v>
      </c>
      <c r="I12" s="80">
        <f>H12*$B$6</f>
        <v>6822171.117206544</v>
      </c>
    </row>
    <row r="13" spans="1:9" ht="12.75">
      <c r="A13" s="2">
        <v>2010</v>
      </c>
      <c r="B13" s="29">
        <v>247655257</v>
      </c>
      <c r="C13" s="34">
        <f t="shared" si="0"/>
        <v>0.15245205510343296</v>
      </c>
      <c r="D13" s="10">
        <v>101319852</v>
      </c>
      <c r="F13" s="66" t="s">
        <v>61</v>
      </c>
      <c r="G13" s="82">
        <v>56057500</v>
      </c>
      <c r="H13" s="63">
        <f>G13/$G$14</f>
        <v>0.034507973637522324</v>
      </c>
      <c r="I13" s="80">
        <f>H13*$B$6</f>
        <v>2868486.995089395</v>
      </c>
    </row>
    <row r="14" spans="1:9" ht="12.75">
      <c r="A14" s="2">
        <v>2011</v>
      </c>
      <c r="B14" s="29">
        <v>264790351</v>
      </c>
      <c r="C14" s="34">
        <f t="shared" si="0"/>
        <v>0.1630001061576874</v>
      </c>
      <c r="D14" s="10">
        <v>104477857</v>
      </c>
      <c r="F14" s="88" t="s">
        <v>53</v>
      </c>
      <c r="G14" s="89">
        <f>SUM(G9:G13)</f>
        <v>1624479622.85</v>
      </c>
      <c r="H14" s="90"/>
      <c r="I14" s="91">
        <f>SUM(I9:I13)</f>
        <v>83125338.66000001</v>
      </c>
    </row>
    <row r="15" spans="1:4" ht="12.75">
      <c r="A15" s="2">
        <v>2012</v>
      </c>
      <c r="B15" s="29">
        <v>282023049</v>
      </c>
      <c r="C15" s="34">
        <f t="shared" si="0"/>
        <v>0.17360824045251813</v>
      </c>
      <c r="D15" s="10">
        <v>112711270</v>
      </c>
    </row>
    <row r="16" spans="1:4" ht="12.75">
      <c r="A16" s="2">
        <v>2013</v>
      </c>
      <c r="B16" s="29">
        <v>299219284</v>
      </c>
      <c r="C16" s="34">
        <f t="shared" si="0"/>
        <v>0.18419392879020435</v>
      </c>
      <c r="D16" s="10">
        <v>169917413</v>
      </c>
    </row>
    <row r="17" spans="1:4" ht="12.75">
      <c r="A17" s="3" t="s">
        <v>3</v>
      </c>
      <c r="B17" s="30">
        <f>SUM(B10:B16)</f>
        <v>1624479623</v>
      </c>
      <c r="C17" s="35"/>
      <c r="D17" s="11">
        <f>SUM(D10:D16)</f>
        <v>791669892</v>
      </c>
    </row>
    <row r="20" ht="15.75">
      <c r="A20" s="31" t="s">
        <v>107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1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'Operation 1 (2)'!E23+'Operation 2 (2)'!E23+'Operation 3 (2)'!E23+'Operation 4 (2)'!E23+'Operation 5 (2)'!E23+'Operation 6 (2)'!E23</f>
        <v>0</v>
      </c>
      <c r="F23" s="19">
        <f>'Operation 1 (2)'!F23+'Operation 2 (2)'!F23+'Operation 3 (2)'!F23+'Operation 4 (2)'!F23+'Operation 5 (2)'!F23+'Operation 6 (2)'!F23</f>
        <v>0</v>
      </c>
      <c r="G23" s="19">
        <f>'Operation 1 (2)'!G23+'Operation 2 (2)'!G23+'Operation 3 (2)'!G23+'Operation 4 (2)'!G23+'Operation 5 (2)'!G23+'Operation 6 (2)'!G23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'Operation 1 (2)'!E24+'Operation 2 (2)'!E24+'Operation 3 (2)'!E24+'Operation 4 (2)'!E24+'Operation 5 (2)'!E24+'Operation 6 (2)'!E24</f>
        <v>0</v>
      </c>
      <c r="F24" s="19">
        <f>'Operation 1 (2)'!F24+'Operation 2 (2)'!F24+'Operation 3 (2)'!F24+'Operation 4 (2)'!F24+'Operation 5 (2)'!F24+'Operation 6 (2)'!F24</f>
        <v>0</v>
      </c>
      <c r="G24" s="19">
        <f>'Operation 1 (2)'!G24+'Operation 2 (2)'!G24+'Operation 3 (2)'!G24+'Operation 4 (2)'!G24+'Operation 5 (2)'!G24+'Operation 6 (2)'!G24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'Operation 1 (2)'!E25+'Operation 2 (2)'!E25+'Operation 3 (2)'!E25+'Operation 4 (2)'!E25+'Operation 5 (2)'!E25+'Operation 6 (2)'!E25</f>
        <v>0</v>
      </c>
      <c r="F25" s="19">
        <f>'Operation 1 (2)'!F25+'Operation 2 (2)'!F25+'Operation 3 (2)'!F25+'Operation 4 (2)'!F25+'Operation 5 (2)'!F25+'Operation 6 (2)'!F25</f>
        <v>0</v>
      </c>
      <c r="G25" s="19">
        <f>'Operation 1 (2)'!G25+'Operation 2 (2)'!G25+'Operation 3 (2)'!G25+'Operation 4 (2)'!G25+'Operation 5 (2)'!G25+'Operation 6 (2)'!G25</f>
        <v>0</v>
      </c>
    </row>
    <row r="26" spans="1:7" ht="12.75">
      <c r="A26" s="5" t="s">
        <v>11</v>
      </c>
      <c r="B26" s="15">
        <f>D10</f>
        <v>66301144</v>
      </c>
      <c r="C26" s="15">
        <v>0</v>
      </c>
      <c r="D26" s="15">
        <v>0</v>
      </c>
      <c r="E26" s="19">
        <f>'Operation 1 (2)'!E26+'Operation 2 (2)'!E26+'Operation 3 (2)'!E26+'Operation 4 (2)'!E26+'Operation 5 (2)'!E26+'Operation 6 (2)'!E26</f>
        <v>0</v>
      </c>
      <c r="F26" s="19">
        <f>'Operation 1 (2)'!F26+'Operation 2 (2)'!F26+'Operation 3 (2)'!F26+'Operation 4 (2)'!F26+'Operation 5 (2)'!F26+'Operation 6 (2)'!F26</f>
        <v>0</v>
      </c>
      <c r="G26" s="19">
        <f>'Operation 1 (2)'!G26+'Operation 2 (2)'!G26+'Operation 3 (2)'!G26+'Operation 4 (2)'!G26+'Operation 5 (2)'!G26+'Operation 6 (2)'!G26</f>
        <v>0</v>
      </c>
    </row>
    <row r="27" spans="1:7" ht="12.75">
      <c r="A27" s="5" t="s">
        <v>12</v>
      </c>
      <c r="B27" s="15">
        <f>B26+D11</f>
        <v>201464622</v>
      </c>
      <c r="C27" s="15">
        <v>0</v>
      </c>
      <c r="D27" s="15">
        <v>0</v>
      </c>
      <c r="E27" s="19">
        <f>'Operation 1 (2)'!E27+'Operation 2 (2)'!E27+'Operation 3 (2)'!E27+'Operation 4 (2)'!E27+'Operation 5 (2)'!E27+'Operation 6 (2)'!E27</f>
        <v>0</v>
      </c>
      <c r="F27" s="19">
        <f>'Operation 1 (2)'!F27+'Operation 2 (2)'!F27+'Operation 3 (2)'!F27+'Operation 4 (2)'!F27+'Operation 5 (2)'!F27+'Operation 6 (2)'!F27</f>
        <v>0</v>
      </c>
      <c r="G27" s="19">
        <f>'Operation 1 (2)'!G27+'Operation 2 (2)'!G27+'Operation 3 (2)'!G27+'Operation 4 (2)'!G27+'Operation 5 (2)'!G27+'Operation 6 (2)'!G27</f>
        <v>0</v>
      </c>
    </row>
    <row r="28" spans="1:7" ht="12.75">
      <c r="A28" s="5" t="s">
        <v>13</v>
      </c>
      <c r="B28" s="15">
        <f>B27</f>
        <v>201464622</v>
      </c>
      <c r="C28" s="15">
        <v>0</v>
      </c>
      <c r="D28" s="15">
        <v>0</v>
      </c>
      <c r="E28" s="19">
        <f>'Operation 1 (2)'!E28+'Operation 2 (2)'!E28+'Operation 3 (2)'!E28+'Operation 4 (2)'!E28+'Operation 5 (2)'!E28+'Operation 6 (2)'!E28</f>
        <v>0</v>
      </c>
      <c r="F28" s="19">
        <f>'Operation 1 (2)'!F28+'Operation 2 (2)'!F28+'Operation 3 (2)'!F28+'Operation 4 (2)'!F28+'Operation 5 (2)'!F28+'Operation 6 (2)'!F28</f>
        <v>0</v>
      </c>
      <c r="G28" s="19">
        <f>'Operation 1 (2)'!G28+'Operation 2 (2)'!G28+'Operation 3 (2)'!G28+'Operation 4 (2)'!G28+'Operation 5 (2)'!G28+'Operation 6 (2)'!G28</f>
        <v>0</v>
      </c>
    </row>
    <row r="29" spans="1:7" ht="12.75">
      <c r="A29" s="5" t="s">
        <v>14</v>
      </c>
      <c r="B29" s="15">
        <f>B28</f>
        <v>201464622</v>
      </c>
      <c r="C29" s="15">
        <v>0</v>
      </c>
      <c r="D29" s="15">
        <v>0</v>
      </c>
      <c r="E29" s="19">
        <f>'Operation 1 (2)'!E29+'Operation 2 (2)'!E29+'Operation 3 (2)'!E29+'Operation 4 (2)'!E29+'Operation 5 (2)'!E29+'Operation 6 (2)'!E29</f>
        <v>0</v>
      </c>
      <c r="F29" s="19">
        <f>'Operation 1 (2)'!F29+'Operation 2 (2)'!F29+'Operation 3 (2)'!F29+'Operation 4 (2)'!F29+'Operation 5 (2)'!F29+'Operation 6 (2)'!F29</f>
        <v>0</v>
      </c>
      <c r="G29" s="19">
        <f>'Operation 1 (2)'!G29+'Operation 2 (2)'!G29+'Operation 3 (2)'!G29+'Operation 4 (2)'!G29+'Operation 5 (2)'!G29+'Operation 6 (2)'!G29</f>
        <v>0</v>
      </c>
    </row>
    <row r="30" spans="1:7" ht="12.75">
      <c r="A30" s="5" t="s">
        <v>15</v>
      </c>
      <c r="B30" s="15">
        <f>B29</f>
        <v>201464622</v>
      </c>
      <c r="C30" s="15">
        <v>0</v>
      </c>
      <c r="D30" s="15">
        <v>0</v>
      </c>
      <c r="E30" s="19">
        <f>'Operation 1 (2)'!E30+'Operation 2 (2)'!E30+'Operation 3 (2)'!E30+'Operation 4 (2)'!E30+'Operation 5 (2)'!E30+'Operation 6 (2)'!E30</f>
        <v>51200000</v>
      </c>
      <c r="F30" s="19">
        <f>'Operation 1 (2)'!F30+'Operation 2 (2)'!F30+'Operation 3 (2)'!F30+'Operation 4 (2)'!F30+'Operation 5 (2)'!F30+'Operation 6 (2)'!F30</f>
        <v>0</v>
      </c>
      <c r="G30" s="19">
        <f>'Operation 1 (2)'!G30+'Operation 2 (2)'!G30+'Operation 3 (2)'!G30+'Operation 4 (2)'!G30+'Operation 5 (2)'!G30+'Operation 6 (2)'!G30</f>
        <v>0</v>
      </c>
    </row>
    <row r="31" spans="1:7" ht="12.75">
      <c r="A31" s="5" t="s">
        <v>16</v>
      </c>
      <c r="B31" s="15">
        <f>B30+D12</f>
        <v>303243500</v>
      </c>
      <c r="C31" s="15">
        <v>0</v>
      </c>
      <c r="D31" s="15">
        <v>0</v>
      </c>
      <c r="E31" s="19">
        <f>'Operation 1 (2)'!E31+'Operation 2 (2)'!E31+'Operation 3 (2)'!E31+'Operation 4 (2)'!E31+'Operation 5 (2)'!E31+'Operation 6 (2)'!E31</f>
        <v>218069892</v>
      </c>
      <c r="F31" s="19">
        <f>'Operation 1 (2)'!F31+'Operation 2 (2)'!F31+'Operation 3 (2)'!F31+'Operation 4 (2)'!F31+'Operation 5 (2)'!F31+'Operation 6 (2)'!F31</f>
        <v>1280000</v>
      </c>
      <c r="G31" s="19">
        <f>'Operation 1 (2)'!G31+'Operation 2 (2)'!G31+'Operation 3 (2)'!G31+'Operation 4 (2)'!G31+'Operation 5 (2)'!G31+'Operation 6 (2)'!G31</f>
        <v>0</v>
      </c>
    </row>
    <row r="32" spans="1:7" ht="12.75">
      <c r="A32" s="5" t="s">
        <v>17</v>
      </c>
      <c r="B32" s="15">
        <f>B31</f>
        <v>303243500</v>
      </c>
      <c r="C32" s="15">
        <v>0</v>
      </c>
      <c r="D32" s="15">
        <v>0</v>
      </c>
      <c r="E32" s="19">
        <f>'Operation 1 (2)'!E32+'Operation 2 (2)'!E32+'Operation 3 (2)'!E32+'Operation 4 (2)'!E32+'Operation 5 (2)'!E32+'Operation 6 (2)'!E32</f>
        <v>286069892</v>
      </c>
      <c r="F32" s="19">
        <f>'Operation 1 (2)'!F32+'Operation 2 (2)'!F32+'Operation 3 (2)'!F32+'Operation 4 (2)'!F32+'Operation 5 (2)'!F32+'Operation 6 (2)'!F32</f>
        <v>8122329.733497629</v>
      </c>
      <c r="G32" s="19">
        <f>'Operation 1 (2)'!G32+'Operation 2 (2)'!G32+'Operation 3 (2)'!G32+'Operation 4 (2)'!G32+'Operation 5 (2)'!G32+'Operation 6 (2)'!G32</f>
        <v>1280000</v>
      </c>
    </row>
    <row r="33" spans="1:7" ht="12.75">
      <c r="A33" s="5" t="s">
        <v>18</v>
      </c>
      <c r="B33" s="15">
        <f>B32</f>
        <v>303243500</v>
      </c>
      <c r="C33" s="15">
        <v>0</v>
      </c>
      <c r="D33" s="15">
        <v>0</v>
      </c>
      <c r="E33" s="19">
        <f>'Operation 1 (2)'!E33+'Operation 2 (2)'!E33+'Operation 3 (2)'!E33+'Operation 4 (2)'!E33+'Operation 5 (2)'!E33+'Operation 6 (2)'!E33</f>
        <v>766069892</v>
      </c>
      <c r="F33" s="19">
        <f>'Operation 1 (2)'!F33+'Operation 2 (2)'!F33+'Operation 3 (2)'!F33+'Operation 4 (2)'!F33+'Operation 5 (2)'!F33+'Operation 6 (2)'!F33</f>
        <v>16664659.466995258</v>
      </c>
      <c r="G33" s="19">
        <f>'Operation 1 (2)'!G33+'Operation 2 (2)'!G33+'Operation 3 (2)'!G33+'Operation 4 (2)'!G33+'Operation 5 (2)'!G33+'Operation 6 (2)'!G33</f>
        <v>8122329.733497629</v>
      </c>
    </row>
    <row r="34" spans="1:7" ht="12.75">
      <c r="A34" s="5" t="s">
        <v>19</v>
      </c>
      <c r="B34" s="15">
        <f>B33</f>
        <v>303243500</v>
      </c>
      <c r="C34" s="15">
        <v>0</v>
      </c>
      <c r="D34" s="15">
        <v>0</v>
      </c>
      <c r="E34" s="19">
        <f>'Operation 1 (2)'!E34+'Operation 2 (2)'!E34+'Operation 3 (2)'!E34+'Operation 4 (2)'!E34+'Operation 5 (2)'!E34+'Operation 6 (2)'!E34</f>
        <v>766069892</v>
      </c>
      <c r="F34" s="19">
        <f>'Operation 1 (2)'!F34+'Operation 2 (2)'!F34+'Operation 3 (2)'!F34+'Operation 4 (2)'!F34+'Operation 5 (2)'!F34+'Operation 6 (2)'!F34</f>
        <v>37206989.20049289</v>
      </c>
      <c r="G34" s="19">
        <f>'Operation 1 (2)'!G34+'Operation 2 (2)'!G34+'Operation 3 (2)'!G34+'Operation 4 (2)'!G34+'Operation 5 (2)'!G34+'Operation 6 (2)'!G34</f>
        <v>16664659.466995258</v>
      </c>
    </row>
    <row r="35" spans="1:7" ht="12.75">
      <c r="A35" s="5" t="s">
        <v>20</v>
      </c>
      <c r="B35" s="15">
        <f>B34+D13</f>
        <v>404563352</v>
      </c>
      <c r="C35" s="15">
        <v>0</v>
      </c>
      <c r="D35" s="15">
        <v>0</v>
      </c>
      <c r="E35" s="19">
        <f>'Operation 1 (2)'!E35+'Operation 2 (2)'!E35+'Operation 3 (2)'!E35+'Operation 4 (2)'!E35+'Operation 5 (2)'!E35+'Operation 6 (2)'!E35</f>
        <v>766069892</v>
      </c>
      <c r="F35" s="19">
        <f>'Operation 1 (2)'!F35+'Operation 2 (2)'!F35+'Operation 3 (2)'!F35+'Operation 4 (2)'!F35+'Operation 5 (2)'!F35+'Operation 6 (2)'!F35</f>
        <v>72713978.40098578</v>
      </c>
      <c r="G35" s="19">
        <f>'Operation 1 (2)'!G35+'Operation 2 (2)'!G35+'Operation 3 (2)'!G35+'Operation 4 (2)'!G35+'Operation 5 (2)'!G35+'Operation 6 (2)'!G35</f>
        <v>37206989.20049289</v>
      </c>
    </row>
    <row r="36" spans="1:7" ht="12.75">
      <c r="A36" s="5" t="s">
        <v>21</v>
      </c>
      <c r="B36" s="15">
        <f>B35</f>
        <v>404563352</v>
      </c>
      <c r="C36" s="15">
        <v>0</v>
      </c>
      <c r="D36" s="15">
        <v>0</v>
      </c>
      <c r="E36" s="19">
        <f>'Operation 1 (2)'!E36+'Operation 2 (2)'!E36+'Operation 3 (2)'!E36+'Operation 4 (2)'!E36+'Operation 5 (2)'!E36+'Operation 6 (2)'!E36</f>
        <v>766069892</v>
      </c>
      <c r="F36" s="19">
        <f>'Operation 1 (2)'!F36+'Operation 2 (2)'!F36+'Operation 3 (2)'!F36+'Operation 4 (2)'!F36+'Operation 5 (2)'!F36+'Operation 6 (2)'!F36</f>
        <v>108220967.60147867</v>
      </c>
      <c r="G36" s="19">
        <f>'Operation 1 (2)'!G36+'Operation 2 (2)'!G36+'Operation 3 (2)'!G36+'Operation 4 (2)'!G36+'Operation 5 (2)'!G36+'Operation 6 (2)'!G36</f>
        <v>72713978.40098578</v>
      </c>
    </row>
    <row r="37" spans="1:7" ht="12.75">
      <c r="A37" s="5" t="s">
        <v>22</v>
      </c>
      <c r="B37" s="15">
        <f>B36</f>
        <v>404563352</v>
      </c>
      <c r="C37" s="15">
        <v>0</v>
      </c>
      <c r="D37" s="15">
        <v>0</v>
      </c>
      <c r="E37" s="19">
        <f>'Operation 1 (2)'!E37+'Operation 2 (2)'!E37+'Operation 3 (2)'!E37+'Operation 4 (2)'!E37+'Operation 5 (2)'!E37+'Operation 6 (2)'!E37</f>
        <v>791669892</v>
      </c>
      <c r="F37" s="19">
        <f>'Operation 1 (2)'!F37+'Operation 2 (2)'!F37+'Operation 3 (2)'!F37+'Operation 4 (2)'!F37+'Operation 5 (2)'!F37+'Operation 6 (2)'!F37</f>
        <v>148827956.80197155</v>
      </c>
      <c r="G37" s="19">
        <f>'Operation 1 (2)'!G37+'Operation 2 (2)'!G37+'Operation 3 (2)'!G37+'Operation 4 (2)'!G37+'Operation 5 (2)'!G37+'Operation 6 (2)'!G37</f>
        <v>108220967.60147867</v>
      </c>
    </row>
    <row r="38" spans="1:7" ht="12.75">
      <c r="A38" s="5" t="s">
        <v>23</v>
      </c>
      <c r="B38" s="15">
        <f>B37</f>
        <v>404563352</v>
      </c>
      <c r="C38" s="15">
        <f>B26</f>
        <v>66301144</v>
      </c>
      <c r="D38" s="15">
        <f aca="true" t="shared" si="1" ref="D38:D57">C38-$I$10</f>
        <v>25791046.51784639</v>
      </c>
      <c r="E38" s="19">
        <f>'Operation 1 (2)'!E38+'Operation 2 (2)'!E38+'Operation 3 (2)'!E38+'Operation 4 (2)'!E38+'Operation 5 (2)'!E38+'Operation 6 (2)'!E38</f>
        <v>791669892</v>
      </c>
      <c r="F38" s="19">
        <f>'Operation 1 (2)'!F38+'Operation 2 (2)'!F38+'Operation 3 (2)'!F38+'Operation 4 (2)'!F38+'Operation 5 (2)'!F38+'Operation 6 (2)'!F38</f>
        <v>226074946.0024644</v>
      </c>
      <c r="G38" s="19">
        <f>'Operation 1 (2)'!G38+'Operation 2 (2)'!G38+'Operation 3 (2)'!G38+'Operation 4 (2)'!G38+'Operation 5 (2)'!G38+'Operation 6 (2)'!G38</f>
        <v>148827956.80197155</v>
      </c>
    </row>
    <row r="39" spans="1:7" ht="12.75">
      <c r="A39" s="5" t="s">
        <v>24</v>
      </c>
      <c r="B39" s="15">
        <f>B38+D14</f>
        <v>509041209</v>
      </c>
      <c r="C39" s="15">
        <f>C38</f>
        <v>66301144</v>
      </c>
      <c r="D39" s="15">
        <f t="shared" si="1"/>
        <v>25791046.51784639</v>
      </c>
      <c r="E39" s="19">
        <f>'Operation 1 (2)'!E39+'Operation 2 (2)'!E39+'Operation 3 (2)'!E39+'Operation 4 (2)'!E39+'Operation 5 (2)'!E39+'Operation 6 (2)'!E39</f>
        <v>791669892</v>
      </c>
      <c r="F39" s="19">
        <f>'Operation 1 (2)'!F39+'Operation 2 (2)'!F39+'Operation 3 (2)'!F39+'Operation 4 (2)'!F39+'Operation 5 (2)'!F39+'Operation 6 (2)'!F39</f>
        <v>303961935.20295733</v>
      </c>
      <c r="G39" s="19">
        <f>'Operation 1 (2)'!G39+'Operation 2 (2)'!G39+'Operation 3 (2)'!G39+'Operation 4 (2)'!G39+'Operation 5 (2)'!G39+'Operation 6 (2)'!G39</f>
        <v>226074946.0024644</v>
      </c>
    </row>
    <row r="40" spans="1:7" ht="12.75">
      <c r="A40" s="5" t="s">
        <v>25</v>
      </c>
      <c r="B40" s="15">
        <f>B39</f>
        <v>509041209</v>
      </c>
      <c r="C40" s="15">
        <f>C39</f>
        <v>66301144</v>
      </c>
      <c r="D40" s="15">
        <f t="shared" si="1"/>
        <v>25791046.51784639</v>
      </c>
      <c r="E40" s="19">
        <f>'Operation 1 (2)'!E40+'Operation 2 (2)'!E40+'Operation 3 (2)'!E40+'Operation 4 (2)'!E40+'Operation 5 (2)'!E40+'Operation 6 (2)'!E40</f>
        <v>791669892</v>
      </c>
      <c r="F40" s="19">
        <f>'Operation 1 (2)'!F40+'Operation 2 (2)'!F40+'Operation 3 (2)'!F40+'Operation 4 (2)'!F40+'Operation 5 (2)'!F40+'Operation 6 (2)'!F40</f>
        <v>381848924.4034502</v>
      </c>
      <c r="G40" s="19">
        <f>'Operation 1 (2)'!G40+'Operation 2 (2)'!G40+'Operation 3 (2)'!G40+'Operation 4 (2)'!G40+'Operation 5 (2)'!G40+'Operation 6 (2)'!G40</f>
        <v>303321935.20295733</v>
      </c>
    </row>
    <row r="41" spans="1:7" ht="12.75">
      <c r="A41" s="5" t="s">
        <v>26</v>
      </c>
      <c r="B41" s="15">
        <f>B40</f>
        <v>509041209</v>
      </c>
      <c r="C41" s="15">
        <f>C40</f>
        <v>66301144</v>
      </c>
      <c r="D41" s="15">
        <f t="shared" si="1"/>
        <v>25791046.51784639</v>
      </c>
      <c r="E41" s="19">
        <f>'Operation 1 (2)'!E41+'Operation 2 (2)'!E41+'Operation 3 (2)'!E41+'Operation 4 (2)'!E41+'Operation 5 (2)'!E41+'Operation 6 (2)'!E41</f>
        <v>791669892</v>
      </c>
      <c r="F41" s="19">
        <f>'Operation 1 (2)'!F41+'Operation 2 (2)'!F41+'Operation 3 (2)'!F41+'Operation 4 (2)'!F41+'Operation 5 (2)'!F41+'Operation 6 (2)'!F41</f>
        <v>459735913.6039431</v>
      </c>
      <c r="G41" s="19">
        <f>'Operation 1 (2)'!G41+'Operation 2 (2)'!G41+'Operation 3 (2)'!G41+'Operation 4 (2)'!G41+'Operation 5 (2)'!G41+'Operation 6 (2)'!G41</f>
        <v>381208924.4034502</v>
      </c>
    </row>
    <row r="42" spans="1:7" ht="12.75">
      <c r="A42" s="5" t="s">
        <v>27</v>
      </c>
      <c r="B42" s="15">
        <f>B41</f>
        <v>509041209</v>
      </c>
      <c r="C42" s="15">
        <f>B27</f>
        <v>201464622</v>
      </c>
      <c r="D42" s="15">
        <f t="shared" si="1"/>
        <v>160954524.5178464</v>
      </c>
      <c r="E42" s="19">
        <f>'Operation 1 (2)'!E42+'Operation 2 (2)'!E42+'Operation 3 (2)'!E42+'Operation 4 (2)'!E42+'Operation 5 (2)'!E42+'Operation 6 (2)'!E42</f>
        <v>791669892</v>
      </c>
      <c r="F42" s="19">
        <f>'Operation 1 (2)'!F42+'Operation 2 (2)'!F42+'Operation 3 (2)'!F42+'Operation 4 (2)'!F42+'Operation 5 (2)'!F42+'Operation 6 (2)'!F42</f>
        <v>537622902.804436</v>
      </c>
      <c r="G42" s="19">
        <f>'Operation 1 (2)'!G42+'Operation 2 (2)'!G42+'Operation 3 (2)'!G42+'Operation 4 (2)'!G42+'Operation 5 (2)'!G42+'Operation 6 (2)'!G42</f>
        <v>459095913.6039431</v>
      </c>
    </row>
    <row r="43" spans="1:7" ht="12.75">
      <c r="A43" s="5" t="s">
        <v>28</v>
      </c>
      <c r="B43" s="15">
        <f>B42+D15</f>
        <v>621752479</v>
      </c>
      <c r="C43" s="15">
        <f>C42</f>
        <v>201464622</v>
      </c>
      <c r="D43" s="15">
        <f t="shared" si="1"/>
        <v>160954524.5178464</v>
      </c>
      <c r="E43" s="19">
        <f>'Operation 1 (2)'!E43+'Operation 2 (2)'!E43+'Operation 3 (2)'!E43+'Operation 4 (2)'!E43+'Operation 5 (2)'!E43+'Operation 6 (2)'!E43</f>
        <v>791669892</v>
      </c>
      <c r="F43" s="19">
        <f>'Operation 1 (2)'!F43+'Operation 2 (2)'!F43+'Operation 3 (2)'!F43+'Operation 4 (2)'!F43+'Operation 5 (2)'!F43+'Operation 6 (2)'!F43</f>
        <v>599794650.1045592</v>
      </c>
      <c r="G43" s="19">
        <f>'Operation 1 (2)'!G43+'Operation 2 (2)'!G43+'Operation 3 (2)'!G43+'Operation 4 (2)'!G43+'Operation 5 (2)'!G43+'Operation 6 (2)'!G43</f>
        <v>536982902.804436</v>
      </c>
    </row>
    <row r="44" spans="1:7" ht="12.75">
      <c r="A44" s="5" t="s">
        <v>29</v>
      </c>
      <c r="B44" s="15">
        <f>B43</f>
        <v>621752479</v>
      </c>
      <c r="C44" s="15">
        <f>C43</f>
        <v>201464622</v>
      </c>
      <c r="D44" s="15">
        <f t="shared" si="1"/>
        <v>160954524.5178464</v>
      </c>
      <c r="E44" s="19">
        <f>'Operation 1 (2)'!E44+'Operation 2 (2)'!E44+'Operation 3 (2)'!E44+'Operation 4 (2)'!E44+'Operation 5 (2)'!E44+'Operation 6 (2)'!E44</f>
        <v>791669892</v>
      </c>
      <c r="F44" s="19">
        <f>'Operation 1 (2)'!F44+'Operation 2 (2)'!F44+'Operation 3 (2)'!F44+'Operation 4 (2)'!F44+'Operation 5 (2)'!F44+'Operation 6 (2)'!F44</f>
        <v>661966397.4046824</v>
      </c>
      <c r="G44" s="19">
        <f>'Operation 1 (2)'!G44+'Operation 2 (2)'!G44+'Operation 3 (2)'!G44+'Operation 4 (2)'!G44+'Operation 5 (2)'!G44+'Operation 6 (2)'!G44</f>
        <v>598514650.1045592</v>
      </c>
    </row>
    <row r="45" spans="1:7" ht="12.75">
      <c r="A45" s="5" t="s">
        <v>30</v>
      </c>
      <c r="B45" s="15">
        <f>B44</f>
        <v>621752479</v>
      </c>
      <c r="C45" s="15">
        <f>C44</f>
        <v>201464622</v>
      </c>
      <c r="D45" s="15">
        <f t="shared" si="1"/>
        <v>160954524.5178464</v>
      </c>
      <c r="E45" s="19">
        <f>'Operation 1 (2)'!E45+'Operation 2 (2)'!E45+'Operation 3 (2)'!E45+'Operation 4 (2)'!E45+'Operation 5 (2)'!E45+'Operation 6 (2)'!E45</f>
        <v>791669892</v>
      </c>
      <c r="F45" s="19">
        <f>'Operation 1 (2)'!F45+'Operation 2 (2)'!F45+'Operation 3 (2)'!F45+'Operation 4 (2)'!F45+'Operation 5 (2)'!F45+'Operation 6 (2)'!F45</f>
        <v>719038144.7048056</v>
      </c>
      <c r="G45" s="19">
        <f>'Operation 1 (2)'!G45+'Operation 2 (2)'!G45+'Operation 3 (2)'!G45+'Operation 4 (2)'!G45+'Operation 5 (2)'!G45+'Operation 6 (2)'!G45</f>
        <v>660686397.4046824</v>
      </c>
    </row>
    <row r="46" spans="1:7" ht="12.75">
      <c r="A46" s="5" t="s">
        <v>31</v>
      </c>
      <c r="B46" s="15">
        <f>B45</f>
        <v>621752479</v>
      </c>
      <c r="C46" s="15">
        <f>B34</f>
        <v>303243500</v>
      </c>
      <c r="D46" s="15">
        <f t="shared" si="1"/>
        <v>262733402.5178464</v>
      </c>
      <c r="E46" s="19">
        <f>'Operation 1 (2)'!E46+'Operation 2 (2)'!E46+'Operation 3 (2)'!E46+'Operation 4 (2)'!E46+'Operation 5 (2)'!E46+'Operation 6 (2)'!E46</f>
        <v>791669892</v>
      </c>
      <c r="F46" s="19">
        <f>'Operation 1 (2)'!F46+'Operation 2 (2)'!F46+'Operation 3 (2)'!F46+'Operation 4 (2)'!F46+'Operation 5 (2)'!F46+'Operation 6 (2)'!F46</f>
        <v>740109892.0049288</v>
      </c>
      <c r="G46" s="19">
        <f>'Operation 1 (2)'!G46+'Operation 2 (2)'!G46+'Operation 3 (2)'!G46+'Operation 4 (2)'!G46+'Operation 5 (2)'!G46+'Operation 6 (2)'!G46</f>
        <v>717758144.7048056</v>
      </c>
    </row>
    <row r="47" spans="1:7" ht="12.75">
      <c r="A47" s="5" t="s">
        <v>32</v>
      </c>
      <c r="B47" s="15">
        <f>B46+D16</f>
        <v>791669892</v>
      </c>
      <c r="C47" s="15">
        <f>C46</f>
        <v>303243500</v>
      </c>
      <c r="D47" s="15">
        <f t="shared" si="1"/>
        <v>262733402.5178464</v>
      </c>
      <c r="E47" s="19">
        <f>'Operation 1 (2)'!E47+'Operation 2 (2)'!E47+'Operation 3 (2)'!E47+'Operation 4 (2)'!E47+'Operation 5 (2)'!E47+'Operation 6 (2)'!E47</f>
        <v>791669892</v>
      </c>
      <c r="F47" s="19">
        <f>'Operation 1 (2)'!F47+'Operation 2 (2)'!F47+'Operation 3 (2)'!F47+'Operation 4 (2)'!F47+'Operation 5 (2)'!F47+'Operation 6 (2)'!F47</f>
        <v>755729892.0049288</v>
      </c>
      <c r="G47" s="19">
        <f>'Operation 1 (2)'!G47+'Operation 2 (2)'!G47+'Operation 3 (2)'!G47+'Operation 4 (2)'!G47+'Operation 5 (2)'!G47+'Operation 6 (2)'!G47</f>
        <v>738829892.0049288</v>
      </c>
    </row>
    <row r="48" spans="1:7" ht="12.75">
      <c r="A48" s="5" t="s">
        <v>33</v>
      </c>
      <c r="B48" s="15">
        <f aca="true" t="shared" si="2" ref="B48:B58">$B$47</f>
        <v>791669892</v>
      </c>
      <c r="C48" s="15">
        <f>C47</f>
        <v>303243500</v>
      </c>
      <c r="D48" s="15">
        <f t="shared" si="1"/>
        <v>262733402.5178464</v>
      </c>
      <c r="E48" s="19">
        <f>'Operation 1 (2)'!E48+'Operation 2 (2)'!E48+'Operation 3 (2)'!E48+'Operation 4 (2)'!E48+'Operation 5 (2)'!E48+'Operation 6 (2)'!E48</f>
        <v>791669892</v>
      </c>
      <c r="F48" s="19">
        <f>'Operation 1 (2)'!F48+'Operation 2 (2)'!F48+'Operation 3 (2)'!F48+'Operation 4 (2)'!F48+'Operation 5 (2)'!F48+'Operation 6 (2)'!F48</f>
        <v>771349892.0049288</v>
      </c>
      <c r="G48" s="19">
        <f>'Operation 1 (2)'!G48+'Operation 2 (2)'!G48+'Operation 3 (2)'!G48+'Operation 4 (2)'!G48+'Operation 5 (2)'!G48+'Operation 6 (2)'!G48</f>
        <v>754449892.0049288</v>
      </c>
    </row>
    <row r="49" spans="1:7" ht="12.75">
      <c r="A49" s="5" t="s">
        <v>34</v>
      </c>
      <c r="B49" s="15">
        <f t="shared" si="2"/>
        <v>791669892</v>
      </c>
      <c r="C49" s="15">
        <f>C48</f>
        <v>303243500</v>
      </c>
      <c r="D49" s="15">
        <f t="shared" si="1"/>
        <v>262733402.5178464</v>
      </c>
      <c r="E49" s="19">
        <f>'Operation 1 (2)'!E49+'Operation 2 (2)'!E49+'Operation 3 (2)'!E49+'Operation 4 (2)'!E49+'Operation 5 (2)'!E49+'Operation 6 (2)'!E49</f>
        <v>791669892</v>
      </c>
      <c r="F49" s="19">
        <f>'Operation 1 (2)'!F49+'Operation 2 (2)'!F49+'Operation 3 (2)'!F49+'Operation 4 (2)'!F49+'Operation 5 (2)'!F49+'Operation 6 (2)'!F49</f>
        <v>785269892.0049288</v>
      </c>
      <c r="G49" s="19">
        <f>'Operation 1 (2)'!G49+'Operation 2 (2)'!G49+'Operation 3 (2)'!G49+'Operation 4 (2)'!G49+'Operation 5 (2)'!G49+'Operation 6 (2)'!G49</f>
        <v>770069892.0049288</v>
      </c>
    </row>
    <row r="50" spans="1:7" ht="12.75">
      <c r="A50" s="5" t="s">
        <v>35</v>
      </c>
      <c r="B50" s="15">
        <f t="shared" si="2"/>
        <v>791669892</v>
      </c>
      <c r="C50" s="15">
        <f>B35+D14</f>
        <v>509041209</v>
      </c>
      <c r="D50" s="15">
        <f t="shared" si="1"/>
        <v>468531111.5178464</v>
      </c>
      <c r="E50" s="19">
        <f>'Operation 1 (2)'!E50+'Operation 2 (2)'!E50+'Operation 3 (2)'!E50+'Operation 4 (2)'!E50+'Operation 5 (2)'!E50+'Operation 6 (2)'!E50</f>
        <v>791669892</v>
      </c>
      <c r="F50" s="19">
        <f>'Operation 1 (2)'!F50+'Operation 2 (2)'!F50+'Operation 3 (2)'!F50+'Operation 4 (2)'!F50+'Operation 5 (2)'!F50+'Operation 6 (2)'!F50</f>
        <v>787189892.0049288</v>
      </c>
      <c r="G50" s="19">
        <f>'Operation 1 (2)'!G50+'Operation 2 (2)'!G50+'Operation 3 (2)'!G50+'Operation 4 (2)'!G50+'Operation 5 (2)'!G50+'Operation 6 (2)'!G50</f>
        <v>783989892.0049288</v>
      </c>
    </row>
    <row r="51" spans="1:7" ht="12.75">
      <c r="A51" s="5" t="s">
        <v>36</v>
      </c>
      <c r="B51" s="15">
        <f t="shared" si="2"/>
        <v>791669892</v>
      </c>
      <c r="C51" s="15">
        <f>C50</f>
        <v>509041209</v>
      </c>
      <c r="D51" s="15">
        <f t="shared" si="1"/>
        <v>468531111.5178464</v>
      </c>
      <c r="E51" s="19">
        <f>'Operation 1 (2)'!E51+'Operation 2 (2)'!E51+'Operation 3 (2)'!E51+'Operation 4 (2)'!E51+'Operation 5 (2)'!E51+'Operation 6 (2)'!E51</f>
        <v>791669892</v>
      </c>
      <c r="F51" s="19">
        <f>'Operation 1 (2)'!F51+'Operation 2 (2)'!F51+'Operation 3 (2)'!F51+'Operation 4 (2)'!F51+'Operation 5 (2)'!F51+'Operation 6 (2)'!F51</f>
        <v>787829892.0049288</v>
      </c>
      <c r="G51" s="19">
        <f>'Operation 1 (2)'!G51+'Operation 2 (2)'!G51+'Operation 3 (2)'!G51+'Operation 4 (2)'!G51+'Operation 5 (2)'!G51+'Operation 6 (2)'!G51</f>
        <v>785909892.0049288</v>
      </c>
    </row>
    <row r="52" spans="1:7" ht="12.75">
      <c r="A52" s="5" t="s">
        <v>37</v>
      </c>
      <c r="B52" s="15">
        <f t="shared" si="2"/>
        <v>791669892</v>
      </c>
      <c r="C52" s="15">
        <f>C51</f>
        <v>509041209</v>
      </c>
      <c r="D52" s="15">
        <f t="shared" si="1"/>
        <v>468531111.5178464</v>
      </c>
      <c r="E52" s="19">
        <f>'Operation 1 (2)'!E52+'Operation 2 (2)'!E52+'Operation 3 (2)'!E52+'Operation 4 (2)'!E52+'Operation 5 (2)'!E52+'Operation 6 (2)'!E52</f>
        <v>791669892</v>
      </c>
      <c r="F52" s="19">
        <f>'Operation 1 (2)'!F52+'Operation 2 (2)'!F52+'Operation 3 (2)'!F52+'Operation 4 (2)'!F52+'Operation 5 (2)'!F52+'Operation 6 (2)'!F52</f>
        <v>788469892.0049288</v>
      </c>
      <c r="G52" s="19">
        <f>'Operation 1 (2)'!G52+'Operation 2 (2)'!G52+'Operation 3 (2)'!G52+'Operation 4 (2)'!G52+'Operation 5 (2)'!G52+'Operation 6 (2)'!G52</f>
        <v>787829892.0049288</v>
      </c>
    </row>
    <row r="53" spans="1:7" ht="12.75">
      <c r="A53" s="5" t="s">
        <v>38</v>
      </c>
      <c r="B53" s="15">
        <f t="shared" si="2"/>
        <v>791669892</v>
      </c>
      <c r="C53" s="15">
        <f>C52</f>
        <v>509041209</v>
      </c>
      <c r="D53" s="15">
        <f t="shared" si="1"/>
        <v>468531111.5178464</v>
      </c>
      <c r="E53" s="19">
        <f>'Operation 1 (2)'!E53+'Operation 2 (2)'!E53+'Operation 3 (2)'!E53+'Operation 4 (2)'!E53+'Operation 5 (2)'!E53+'Operation 6 (2)'!E53</f>
        <v>791669892</v>
      </c>
      <c r="F53" s="19">
        <f>'Operation 1 (2)'!F53+'Operation 2 (2)'!F53+'Operation 3 (2)'!F53+'Operation 4 (2)'!F53+'Operation 5 (2)'!F53+'Operation 6 (2)'!F53</f>
        <v>789109892.0049288</v>
      </c>
      <c r="G53" s="19">
        <f>'Operation 1 (2)'!G53+'Operation 2 (2)'!G53+'Operation 3 (2)'!G53+'Operation 4 (2)'!G53+'Operation 5 (2)'!G53+'Operation 6 (2)'!G53</f>
        <v>788469892.0049288</v>
      </c>
    </row>
    <row r="54" spans="1:7" ht="12.75">
      <c r="A54" s="5" t="s">
        <v>39</v>
      </c>
      <c r="B54" s="15">
        <f t="shared" si="2"/>
        <v>791669892</v>
      </c>
      <c r="C54" s="15">
        <f>B46</f>
        <v>621752479</v>
      </c>
      <c r="D54" s="15">
        <f t="shared" si="1"/>
        <v>581242381.5178463</v>
      </c>
      <c r="E54" s="19">
        <f>'Operation 1 (2)'!E54+'Operation 2 (2)'!E54+'Operation 3 (2)'!E54+'Operation 4 (2)'!E54+'Operation 5 (2)'!E54+'Operation 6 (2)'!E54</f>
        <v>791669892</v>
      </c>
      <c r="F54" s="19">
        <f>'Operation 1 (2)'!F54+'Operation 2 (2)'!F54+'Operation 3 (2)'!F54+'Operation 4 (2)'!F54+'Operation 5 (2)'!F54+'Operation 6 (2)'!F54</f>
        <v>789749892.0049288</v>
      </c>
      <c r="G54" s="19">
        <f>'Operation 1 (2)'!G54+'Operation 2 (2)'!G54+'Operation 3 (2)'!G54+'Operation 4 (2)'!G54+'Operation 5 (2)'!G54+'Operation 6 (2)'!G54</f>
        <v>789109892.0049288</v>
      </c>
    </row>
    <row r="55" spans="1:7" ht="12.75">
      <c r="A55" s="5" t="s">
        <v>40</v>
      </c>
      <c r="B55" s="15">
        <f t="shared" si="2"/>
        <v>791669892</v>
      </c>
      <c r="C55" s="15">
        <f>C54</f>
        <v>621752479</v>
      </c>
      <c r="D55" s="15">
        <f t="shared" si="1"/>
        <v>581242381.5178463</v>
      </c>
      <c r="E55" s="19">
        <f>'Operation 1 (2)'!E55+'Operation 2 (2)'!E55+'Operation 3 (2)'!E55+'Operation 4 (2)'!E55+'Operation 5 (2)'!E55+'Operation 6 (2)'!E55</f>
        <v>791669892</v>
      </c>
      <c r="F55" s="19">
        <f>'Operation 1 (2)'!F55+'Operation 2 (2)'!F55+'Operation 3 (2)'!F55+'Operation 4 (2)'!F55+'Operation 5 (2)'!F55+'Operation 6 (2)'!F55</f>
        <v>789749892.0049288</v>
      </c>
      <c r="G55" s="19">
        <f>'Operation 1 (2)'!G55+'Operation 2 (2)'!G55+'Operation 3 (2)'!G55+'Operation 4 (2)'!G55+'Operation 5 (2)'!G55+'Operation 6 (2)'!G55</f>
        <v>789749892.0049288</v>
      </c>
    </row>
    <row r="56" spans="1:7" ht="12.75">
      <c r="A56" s="5" t="s">
        <v>41</v>
      </c>
      <c r="B56" s="15">
        <f t="shared" si="2"/>
        <v>791669892</v>
      </c>
      <c r="C56" s="15">
        <f>C55</f>
        <v>621752479</v>
      </c>
      <c r="D56" s="15">
        <f t="shared" si="1"/>
        <v>581242381.5178463</v>
      </c>
      <c r="E56" s="19">
        <f>'Operation 1 (2)'!E56+'Operation 2 (2)'!E56+'Operation 3 (2)'!E56+'Operation 4 (2)'!E56+'Operation 5 (2)'!E56+'Operation 6 (2)'!E56</f>
        <v>791669892</v>
      </c>
      <c r="F56" s="19">
        <f>'Operation 1 (2)'!F56+'Operation 2 (2)'!F56+'Operation 3 (2)'!F56+'Operation 4 (2)'!F56+'Operation 5 (2)'!F56+'Operation 6 (2)'!F56</f>
        <v>789749892.0049288</v>
      </c>
      <c r="G56" s="19">
        <f>'Operation 1 (2)'!G56+'Operation 2 (2)'!G56+'Operation 3 (2)'!G56+'Operation 4 (2)'!G56+'Operation 5 (2)'!G56+'Operation 6 (2)'!G56</f>
        <v>790389892.0049288</v>
      </c>
    </row>
    <row r="57" spans="1:7" ht="12.75">
      <c r="A57" s="5" t="s">
        <v>42</v>
      </c>
      <c r="B57" s="15">
        <f t="shared" si="2"/>
        <v>791669892</v>
      </c>
      <c r="C57" s="15">
        <f>C56</f>
        <v>621752479</v>
      </c>
      <c r="D57" s="15">
        <f t="shared" si="1"/>
        <v>581242381.5178463</v>
      </c>
      <c r="E57" s="19">
        <f>'Operation 1 (2)'!E57+'Operation 2 (2)'!E57+'Operation 3 (2)'!E57+'Operation 4 (2)'!E57+'Operation 5 (2)'!E57+'Operation 6 (2)'!E57</f>
        <v>791669892</v>
      </c>
      <c r="F57" s="19">
        <f>'Operation 1 (2)'!F57+'Operation 2 (2)'!F57+'Operation 3 (2)'!F57+'Operation 4 (2)'!F57+'Operation 5 (2)'!F57+'Operation 6 (2)'!F57</f>
        <v>789749892.0049288</v>
      </c>
      <c r="G57" s="19">
        <f>'Operation 1 (2)'!G57+'Operation 2 (2)'!G57+'Operation 3 (2)'!G57+'Operation 4 (2)'!G57+'Operation 5 (2)'!G57+'Operation 6 (2)'!G57</f>
        <v>790389892.0049288</v>
      </c>
    </row>
    <row r="58" spans="1:7" ht="12.75">
      <c r="A58" s="5" t="s">
        <v>43</v>
      </c>
      <c r="B58" s="15">
        <f t="shared" si="2"/>
        <v>791669892</v>
      </c>
      <c r="C58" s="15">
        <f>B47</f>
        <v>791669892</v>
      </c>
      <c r="D58" s="15">
        <f>C58</f>
        <v>791669892</v>
      </c>
      <c r="E58" s="19">
        <f>'Operation 1 (2)'!E58+'Operation 2 (2)'!E58+'Operation 3 (2)'!E58+'Operation 4 (2)'!E58+'Operation 5 (2)'!E58+'Operation 6 (2)'!E58</f>
        <v>791669892</v>
      </c>
      <c r="F58" s="19">
        <f>'Operation 1 (2)'!F58+'Operation 2 (2)'!F58+'Operation 3 (2)'!F58+'Operation 4 (2)'!F58+'Operation 5 (2)'!F58+'Operation 6 (2)'!F58</f>
        <v>789749892.0049288</v>
      </c>
      <c r="G58" s="19">
        <f>'Operation 1 (2)'!G58+'Operation 2 (2)'!G58+'Operation 3 (2)'!G58+'Operation 4 (2)'!G58+'Operation 5 (2)'!G58+'Operation 6 (2)'!G58</f>
        <v>790389892.0049288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13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108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65</v>
      </c>
      <c r="F4" s="31" t="s">
        <v>72</v>
      </c>
    </row>
    <row r="5" spans="1:6" ht="15.75">
      <c r="A5" t="s">
        <v>66</v>
      </c>
      <c r="B5" s="32">
        <v>68000000</v>
      </c>
      <c r="F5" s="31"/>
    </row>
    <row r="6" spans="1:2" ht="12.75">
      <c r="A6" t="s">
        <v>114</v>
      </c>
      <c r="B6" s="32">
        <v>7140000</v>
      </c>
    </row>
    <row r="7" spans="1:9" ht="12.75">
      <c r="A7" s="118" t="s">
        <v>0</v>
      </c>
      <c r="B7" s="119"/>
      <c r="C7" s="120"/>
      <c r="D7" s="27" t="s">
        <v>67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118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58" t="s">
        <v>69</v>
      </c>
      <c r="G9" s="56">
        <v>68000000</v>
      </c>
      <c r="H9" s="71">
        <f aca="true" t="shared" si="0" ref="H9:H14">G9/$G$15</f>
        <v>0.08589438689933152</v>
      </c>
      <c r="I9" s="56">
        <f aca="true" t="shared" si="1" ref="I9:I14">H9*$B$6</f>
        <v>613285.922461227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5694896.114604292</v>
      </c>
      <c r="F10" s="55" t="s">
        <v>51</v>
      </c>
      <c r="G10" s="57">
        <v>25600000</v>
      </c>
      <c r="H10" s="63">
        <f t="shared" si="0"/>
        <v>0.03233671036210128</v>
      </c>
      <c r="I10" s="64">
        <f t="shared" si="1"/>
        <v>230884.1119854031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11609784.073991284</v>
      </c>
      <c r="F11" s="55" t="s">
        <v>52</v>
      </c>
      <c r="G11" s="57">
        <v>25600000</v>
      </c>
      <c r="H11" s="63">
        <f t="shared" si="0"/>
        <v>0.03233671036210128</v>
      </c>
      <c r="I11" s="64">
        <f t="shared" si="1"/>
        <v>230884.1119854031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8742234.32511186</v>
      </c>
      <c r="F12" s="55" t="s">
        <v>83</v>
      </c>
      <c r="G12" s="57">
        <v>25600000</v>
      </c>
      <c r="H12" s="63">
        <f t="shared" si="0"/>
        <v>0.03233671036210128</v>
      </c>
      <c r="I12" s="64">
        <f t="shared" si="1"/>
        <v>230884.1119854031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8702806.56827101</v>
      </c>
      <c r="F13" s="55" t="s">
        <v>109</v>
      </c>
      <c r="G13" s="57">
        <v>480000000</v>
      </c>
      <c r="H13" s="63">
        <f t="shared" si="0"/>
        <v>0.606313319289399</v>
      </c>
      <c r="I13" s="64">
        <f t="shared" si="1"/>
        <v>4329077.099726309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8974061.471571032</v>
      </c>
      <c r="F14" s="55" t="s">
        <v>110</v>
      </c>
      <c r="G14" s="57">
        <v>166869892</v>
      </c>
      <c r="H14" s="63">
        <f t="shared" si="0"/>
        <v>0.21078216272496567</v>
      </c>
      <c r="I14" s="64">
        <f t="shared" si="1"/>
        <v>1504984.6418562548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9681265.433295019</v>
      </c>
      <c r="F15" s="47" t="s">
        <v>53</v>
      </c>
      <c r="G15" s="69">
        <f>SUM(G9:G14)</f>
        <v>791669892</v>
      </c>
      <c r="H15" s="95"/>
      <c r="I15" s="69">
        <f>SUM(I9:I14)</f>
        <v>7140000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14594952.013155503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68000000</v>
      </c>
    </row>
    <row r="20" ht="15.75">
      <c r="A20" s="31" t="s">
        <v>73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1 (2)'!E48</f>
        <v>0</v>
      </c>
      <c r="F23" s="19">
        <f>'Project 1 (2)'!F48</f>
        <v>0</v>
      </c>
      <c r="G23" s="19">
        <f>'Project 1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1 (2)'!E49</f>
        <v>0</v>
      </c>
      <c r="F24" s="19">
        <f>'Project 1 (2)'!F49</f>
        <v>0</v>
      </c>
      <c r="G24" s="19">
        <f>'Project 1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1 (2)'!E50</f>
        <v>0</v>
      </c>
      <c r="F25" s="19">
        <f>'Project 1 (2)'!F50</f>
        <v>0</v>
      </c>
      <c r="G25" s="19">
        <f>'Project 1 (2)'!G50</f>
        <v>0</v>
      </c>
    </row>
    <row r="26" spans="1:7" ht="12.75">
      <c r="A26" s="5" t="s">
        <v>11</v>
      </c>
      <c r="B26" s="15">
        <f>D10</f>
        <v>5694896.114604292</v>
      </c>
      <c r="C26" s="15">
        <v>0</v>
      </c>
      <c r="D26" s="15">
        <v>0</v>
      </c>
      <c r="E26" s="19">
        <f>'Project 1 (2)'!E51</f>
        <v>0</v>
      </c>
      <c r="F26" s="19">
        <f>'Project 1 (2)'!F51</f>
        <v>0</v>
      </c>
      <c r="G26" s="19">
        <f>'Project 1 (2)'!G51</f>
        <v>0</v>
      </c>
    </row>
    <row r="27" spans="1:7" ht="12.75">
      <c r="A27" s="5" t="s">
        <v>12</v>
      </c>
      <c r="B27" s="15">
        <f>B26+D11</f>
        <v>17304680.188595578</v>
      </c>
      <c r="C27" s="15">
        <v>0</v>
      </c>
      <c r="D27" s="15">
        <v>0</v>
      </c>
      <c r="E27" s="19">
        <f>'Project 1 (2)'!E52</f>
        <v>0</v>
      </c>
      <c r="F27" s="19">
        <f>'Project 1 (2)'!F52</f>
        <v>0</v>
      </c>
      <c r="G27" s="19">
        <f>'Project 1 (2)'!G52</f>
        <v>0</v>
      </c>
    </row>
    <row r="28" spans="1:7" ht="12.75">
      <c r="A28" s="5" t="s">
        <v>13</v>
      </c>
      <c r="B28" s="15">
        <f>B27</f>
        <v>17304680.188595578</v>
      </c>
      <c r="C28" s="15">
        <v>0</v>
      </c>
      <c r="D28" s="15">
        <v>0</v>
      </c>
      <c r="E28" s="19">
        <f>'Project 1 (2)'!E53</f>
        <v>0</v>
      </c>
      <c r="F28" s="19">
        <f>'Project 1 (2)'!F53</f>
        <v>0</v>
      </c>
      <c r="G28" s="19">
        <f>'Project 1 (2)'!G53</f>
        <v>0</v>
      </c>
    </row>
    <row r="29" spans="1:7" ht="12.75">
      <c r="A29" s="5" t="s">
        <v>14</v>
      </c>
      <c r="B29" s="15">
        <f>B28</f>
        <v>17304680.188595578</v>
      </c>
      <c r="C29" s="15">
        <v>0</v>
      </c>
      <c r="D29" s="15">
        <v>0</v>
      </c>
      <c r="E29" s="19">
        <f>'Project 1 (2)'!E54</f>
        <v>0</v>
      </c>
      <c r="F29" s="19">
        <f>'Project 1 (2)'!F54</f>
        <v>0</v>
      </c>
      <c r="G29" s="19">
        <f>'Project 1 (2)'!G54</f>
        <v>0</v>
      </c>
    </row>
    <row r="30" spans="1:7" ht="12.75">
      <c r="A30" s="5" t="s">
        <v>15</v>
      </c>
      <c r="B30" s="15">
        <f>B29</f>
        <v>17304680.188595578</v>
      </c>
      <c r="C30" s="15">
        <v>0</v>
      </c>
      <c r="D30" s="15">
        <v>0</v>
      </c>
      <c r="E30" s="19">
        <f>'Project 1 (2)'!E55</f>
        <v>0</v>
      </c>
      <c r="F30" s="19">
        <f>'Project 1 (2)'!F55</f>
        <v>0</v>
      </c>
      <c r="G30" s="19">
        <f>'Project 1 (2)'!G55</f>
        <v>0</v>
      </c>
    </row>
    <row r="31" spans="1:7" ht="12.75">
      <c r="A31" s="5" t="s">
        <v>16</v>
      </c>
      <c r="B31" s="15">
        <f>B30+D12</f>
        <v>26046914.513707437</v>
      </c>
      <c r="C31" s="15">
        <v>0</v>
      </c>
      <c r="D31" s="15">
        <v>0</v>
      </c>
      <c r="E31" s="19">
        <f>'Project 1 (2)'!E56</f>
        <v>0</v>
      </c>
      <c r="F31" s="19">
        <f>'Project 1 (2)'!F56</f>
        <v>0</v>
      </c>
      <c r="G31" s="19">
        <f>'Project 1 (2)'!G56</f>
        <v>0</v>
      </c>
    </row>
    <row r="32" spans="1:7" ht="12.75">
      <c r="A32" s="5" t="s">
        <v>17</v>
      </c>
      <c r="B32" s="15">
        <f>B31</f>
        <v>26046914.513707437</v>
      </c>
      <c r="C32" s="15">
        <v>0</v>
      </c>
      <c r="D32" s="15">
        <v>0</v>
      </c>
      <c r="E32" s="19">
        <f>'Project 1 (2)'!E57</f>
        <v>68000000</v>
      </c>
      <c r="F32" s="19">
        <f>'Project 1 (2)'!F57</f>
        <v>0</v>
      </c>
      <c r="G32" s="19">
        <f>'Project 1 (2)'!G57</f>
        <v>0</v>
      </c>
    </row>
    <row r="33" spans="1:7" ht="12.75">
      <c r="A33" s="5" t="s">
        <v>18</v>
      </c>
      <c r="B33" s="15">
        <f>B32</f>
        <v>26046914.513707437</v>
      </c>
      <c r="C33" s="15">
        <v>0</v>
      </c>
      <c r="D33" s="15">
        <v>0</v>
      </c>
      <c r="E33" s="19">
        <f>'Project 1 (2)'!E58</f>
        <v>68000000</v>
      </c>
      <c r="F33" s="19">
        <f>'Project 1 (2)'!F58</f>
        <v>1700000</v>
      </c>
      <c r="G33" s="19">
        <f>'Project 1 (2)'!G58</f>
        <v>0</v>
      </c>
    </row>
    <row r="34" spans="1:7" ht="12.75">
      <c r="A34" s="5" t="s">
        <v>19</v>
      </c>
      <c r="B34" s="15">
        <f>B33</f>
        <v>26046914.513707437</v>
      </c>
      <c r="C34" s="15">
        <v>0</v>
      </c>
      <c r="D34" s="15">
        <v>0</v>
      </c>
      <c r="E34" s="19">
        <f>'Project 1 (2)'!E59</f>
        <v>68000000</v>
      </c>
      <c r="F34" s="19">
        <f>'Project 1 (2)'!F59</f>
        <v>3400000</v>
      </c>
      <c r="G34" s="19">
        <f>'Project 1 (2)'!G59</f>
        <v>1700000</v>
      </c>
    </row>
    <row r="35" spans="1:7" ht="12.75">
      <c r="A35" s="5" t="s">
        <v>20</v>
      </c>
      <c r="B35" s="15">
        <f>B34+D13</f>
        <v>34749721.08197845</v>
      </c>
      <c r="C35" s="15">
        <v>0</v>
      </c>
      <c r="D35" s="15">
        <v>0</v>
      </c>
      <c r="E35" s="19">
        <f>'Project 1 (2)'!E60</f>
        <v>68000000</v>
      </c>
      <c r="F35" s="19">
        <f>'Project 1 (2)'!F60</f>
        <v>5100000</v>
      </c>
      <c r="G35" s="19">
        <f>'Project 1 (2)'!G60</f>
        <v>3400000</v>
      </c>
    </row>
    <row r="36" spans="1:7" ht="12.75">
      <c r="A36" s="5" t="s">
        <v>21</v>
      </c>
      <c r="B36" s="15">
        <f>B35</f>
        <v>34749721.08197845</v>
      </c>
      <c r="C36" s="15">
        <v>0</v>
      </c>
      <c r="D36" s="15">
        <v>0</v>
      </c>
      <c r="E36" s="19">
        <f>'Project 1 (2)'!E61</f>
        <v>68000000</v>
      </c>
      <c r="F36" s="19">
        <f>'Project 1 (2)'!F61</f>
        <v>6800000</v>
      </c>
      <c r="G36" s="19">
        <f>'Project 1 (2)'!G61</f>
        <v>5100000</v>
      </c>
    </row>
    <row r="37" spans="1:7" ht="12.75">
      <c r="A37" s="5" t="s">
        <v>22</v>
      </c>
      <c r="B37" s="15">
        <f>B36</f>
        <v>34749721.08197845</v>
      </c>
      <c r="C37" s="15">
        <v>0</v>
      </c>
      <c r="D37" s="15">
        <v>0</v>
      </c>
      <c r="E37" s="19">
        <f>'Project 1 (2)'!E62</f>
        <v>68000000</v>
      </c>
      <c r="F37" s="19">
        <f>'Project 1 (2)'!F62</f>
        <v>13600000</v>
      </c>
      <c r="G37" s="19">
        <f>'Project 1 (2)'!G62</f>
        <v>6800000</v>
      </c>
    </row>
    <row r="38" spans="1:7" ht="12.75">
      <c r="A38" s="5" t="s">
        <v>23</v>
      </c>
      <c r="B38" s="15">
        <f>B37</f>
        <v>34749721.08197845</v>
      </c>
      <c r="C38" s="15">
        <f>B26</f>
        <v>5694896.114604292</v>
      </c>
      <c r="D38" s="15">
        <f aca="true" t="shared" si="4" ref="D38:D57">C38-$I$9</f>
        <v>5081610.192143066</v>
      </c>
      <c r="E38" s="19">
        <f>'Project 1 (2)'!E63</f>
        <v>68000000</v>
      </c>
      <c r="F38" s="19">
        <f>'Project 1 (2)'!F63</f>
        <v>20400000</v>
      </c>
      <c r="G38" s="19">
        <f>'Project 1 (2)'!G63</f>
        <v>13600000</v>
      </c>
    </row>
    <row r="39" spans="1:7" ht="12.75">
      <c r="A39" s="5" t="s">
        <v>24</v>
      </c>
      <c r="B39" s="15">
        <f>B38+D14</f>
        <v>43723782.55354948</v>
      </c>
      <c r="C39" s="15">
        <f>C38</f>
        <v>5694896.114604292</v>
      </c>
      <c r="D39" s="15">
        <f t="shared" si="4"/>
        <v>5081610.192143066</v>
      </c>
      <c r="E39" s="19">
        <f>'Project 1 (2)'!E64</f>
        <v>68000000</v>
      </c>
      <c r="F39" s="19">
        <f>'Project 1 (2)'!F64</f>
        <v>27200000</v>
      </c>
      <c r="G39" s="19">
        <f>'Project 1 (2)'!G64</f>
        <v>20400000</v>
      </c>
    </row>
    <row r="40" spans="1:7" ht="12.75">
      <c r="A40" s="5" t="s">
        <v>25</v>
      </c>
      <c r="B40" s="15">
        <f>B39</f>
        <v>43723782.55354948</v>
      </c>
      <c r="C40" s="15">
        <f>C39</f>
        <v>5694896.114604292</v>
      </c>
      <c r="D40" s="15">
        <f t="shared" si="4"/>
        <v>5081610.192143066</v>
      </c>
      <c r="E40" s="19">
        <f>'Project 1 (2)'!E65</f>
        <v>68000000</v>
      </c>
      <c r="F40" s="19">
        <f>'Project 1 (2)'!F65</f>
        <v>34000000</v>
      </c>
      <c r="G40" s="19">
        <f>'Project 1 (2)'!G65</f>
        <v>27200000</v>
      </c>
    </row>
    <row r="41" spans="1:7" ht="12.75">
      <c r="A41" s="5" t="s">
        <v>26</v>
      </c>
      <c r="B41" s="15">
        <f>B40</f>
        <v>43723782.55354948</v>
      </c>
      <c r="C41" s="15">
        <f>C40</f>
        <v>5694896.114604292</v>
      </c>
      <c r="D41" s="15">
        <f t="shared" si="4"/>
        <v>5081610.192143066</v>
      </c>
      <c r="E41" s="19">
        <f>'Project 1 (2)'!E66</f>
        <v>68000000</v>
      </c>
      <c r="F41" s="19">
        <f>'Project 1 (2)'!F66</f>
        <v>40800000</v>
      </c>
      <c r="G41" s="19">
        <f>'Project 1 (2)'!G66</f>
        <v>34000000</v>
      </c>
    </row>
    <row r="42" spans="1:7" ht="12.75">
      <c r="A42" s="5" t="s">
        <v>27</v>
      </c>
      <c r="B42" s="15">
        <f>B41</f>
        <v>43723782.55354948</v>
      </c>
      <c r="C42" s="15">
        <f>B27</f>
        <v>17304680.188595578</v>
      </c>
      <c r="D42" s="15">
        <f t="shared" si="4"/>
        <v>16691394.266134351</v>
      </c>
      <c r="E42" s="19">
        <f>'Project 1 (2)'!E67</f>
        <v>68000000</v>
      </c>
      <c r="F42" s="19">
        <f>'Project 1 (2)'!F67</f>
        <v>47600000</v>
      </c>
      <c r="G42" s="19">
        <f>'Project 1 (2)'!G67</f>
        <v>40800000</v>
      </c>
    </row>
    <row r="43" spans="1:7" ht="12.75">
      <c r="A43" s="5" t="s">
        <v>28</v>
      </c>
      <c r="B43" s="15">
        <f>B42+D15</f>
        <v>53405047.9868445</v>
      </c>
      <c r="C43" s="15">
        <f>C42</f>
        <v>17304680.188595578</v>
      </c>
      <c r="D43" s="15">
        <f t="shared" si="4"/>
        <v>16691394.266134351</v>
      </c>
      <c r="E43" s="19">
        <f>'Project 1 (2)'!E68</f>
        <v>68000000</v>
      </c>
      <c r="F43" s="19">
        <f>'Project 1 (2)'!F68</f>
        <v>54400000</v>
      </c>
      <c r="G43" s="19">
        <f>'Project 1 (2)'!G68</f>
        <v>47600000</v>
      </c>
    </row>
    <row r="44" spans="1:7" ht="12.75">
      <c r="A44" s="5" t="s">
        <v>29</v>
      </c>
      <c r="B44" s="15">
        <f>B43</f>
        <v>53405047.9868445</v>
      </c>
      <c r="C44" s="15">
        <f>C43</f>
        <v>17304680.188595578</v>
      </c>
      <c r="D44" s="15">
        <f t="shared" si="4"/>
        <v>16691394.266134351</v>
      </c>
      <c r="E44" s="19">
        <f>'Project 1 (2)'!E69</f>
        <v>68000000</v>
      </c>
      <c r="F44" s="19">
        <f>'Project 1 (2)'!F69</f>
        <v>61200000</v>
      </c>
      <c r="G44" s="19">
        <f>'Project 1 (2)'!G69</f>
        <v>54400000</v>
      </c>
    </row>
    <row r="45" spans="1:7" ht="12.75">
      <c r="A45" s="5" t="s">
        <v>30</v>
      </c>
      <c r="B45" s="15">
        <f>B44</f>
        <v>53405047.9868445</v>
      </c>
      <c r="C45" s="15">
        <f>C44</f>
        <v>17304680.188595578</v>
      </c>
      <c r="D45" s="15">
        <f t="shared" si="4"/>
        <v>16691394.266134351</v>
      </c>
      <c r="E45" s="19">
        <f>'Project 1 (2)'!E70</f>
        <v>68000000</v>
      </c>
      <c r="F45" s="19">
        <f>'Project 1 (2)'!F70</f>
        <v>62900000</v>
      </c>
      <c r="G45" s="19">
        <f>'Project 1 (2)'!G70</f>
        <v>61200000</v>
      </c>
    </row>
    <row r="46" spans="1:7" ht="12.75">
      <c r="A46" s="5" t="s">
        <v>31</v>
      </c>
      <c r="B46" s="15">
        <f>B45</f>
        <v>53405047.9868445</v>
      </c>
      <c r="C46" s="15">
        <f>B34</f>
        <v>26046914.513707437</v>
      </c>
      <c r="D46" s="15">
        <f t="shared" si="4"/>
        <v>25433628.59124621</v>
      </c>
      <c r="E46" s="19">
        <f>'Project 1 (2)'!E71</f>
        <v>68000000</v>
      </c>
      <c r="F46" s="19">
        <f>'Project 1 (2)'!F71</f>
        <v>64600000</v>
      </c>
      <c r="G46" s="19">
        <f>'Project 1 (2)'!G71</f>
        <v>62900000</v>
      </c>
    </row>
    <row r="47" spans="1:7" ht="12.75">
      <c r="A47" s="5" t="s">
        <v>32</v>
      </c>
      <c r="B47" s="15">
        <f>B46+D16</f>
        <v>68000000</v>
      </c>
      <c r="C47" s="15">
        <f>C46</f>
        <v>26046914.513707437</v>
      </c>
      <c r="D47" s="15">
        <f t="shared" si="4"/>
        <v>25433628.59124621</v>
      </c>
      <c r="E47" s="19">
        <f>'Project 1 (2)'!E72</f>
        <v>68000000</v>
      </c>
      <c r="F47" s="19">
        <f>'Project 1 (2)'!F72</f>
        <v>66300000</v>
      </c>
      <c r="G47" s="19">
        <f>'Project 1 (2)'!G72</f>
        <v>64600000</v>
      </c>
    </row>
    <row r="48" spans="1:7" ht="12.75">
      <c r="A48" s="5" t="s">
        <v>33</v>
      </c>
      <c r="B48" s="15">
        <f aca="true" t="shared" si="5" ref="B48:B58">$B$47</f>
        <v>68000000</v>
      </c>
      <c r="C48" s="15">
        <f>C47</f>
        <v>26046914.513707437</v>
      </c>
      <c r="D48" s="15">
        <f t="shared" si="4"/>
        <v>25433628.59124621</v>
      </c>
      <c r="E48" s="19">
        <f>'Project 1 (2)'!E73</f>
        <v>68000000</v>
      </c>
      <c r="F48" s="19">
        <f>'Project 1 (2)'!F73</f>
        <v>68000000</v>
      </c>
      <c r="G48" s="19">
        <f>'Project 1 (2)'!G73</f>
        <v>66300000</v>
      </c>
    </row>
    <row r="49" spans="1:7" ht="12.75">
      <c r="A49" s="5" t="s">
        <v>34</v>
      </c>
      <c r="B49" s="15">
        <f t="shared" si="5"/>
        <v>68000000</v>
      </c>
      <c r="C49" s="15">
        <f>C48</f>
        <v>26046914.513707437</v>
      </c>
      <c r="D49" s="15">
        <f t="shared" si="4"/>
        <v>25433628.59124621</v>
      </c>
      <c r="E49" s="19">
        <f>'Project 1 (2)'!E74</f>
        <v>68000000</v>
      </c>
      <c r="F49" s="19">
        <f>'Project 1 (2)'!F74</f>
        <v>68000000</v>
      </c>
      <c r="G49" s="19">
        <f>'Project 1 (2)'!G74</f>
        <v>68000000</v>
      </c>
    </row>
    <row r="50" spans="1:7" ht="12.75">
      <c r="A50" s="5" t="s">
        <v>35</v>
      </c>
      <c r="B50" s="15">
        <f t="shared" si="5"/>
        <v>68000000</v>
      </c>
      <c r="C50" s="15">
        <f>B35+D14</f>
        <v>43723782.55354948</v>
      </c>
      <c r="D50" s="15">
        <f t="shared" si="4"/>
        <v>43110496.63108826</v>
      </c>
      <c r="E50" s="19">
        <f>'Project 1 (2)'!E75</f>
        <v>68000000</v>
      </c>
      <c r="F50" s="19">
        <f>'Project 1 (2)'!F75</f>
        <v>68000000</v>
      </c>
      <c r="G50" s="19">
        <f>'Project 1 (2)'!G75</f>
        <v>68000000</v>
      </c>
    </row>
    <row r="51" spans="1:7" ht="12.75">
      <c r="A51" s="5" t="s">
        <v>36</v>
      </c>
      <c r="B51" s="15">
        <f t="shared" si="5"/>
        <v>68000000</v>
      </c>
      <c r="C51" s="15">
        <f>C50</f>
        <v>43723782.55354948</v>
      </c>
      <c r="D51" s="15">
        <f t="shared" si="4"/>
        <v>43110496.63108826</v>
      </c>
      <c r="E51" s="19">
        <f>'Project 1 (2)'!E76</f>
        <v>68000000</v>
      </c>
      <c r="F51" s="19">
        <f>'Project 1 (2)'!F76</f>
        <v>68000000</v>
      </c>
      <c r="G51" s="19">
        <f>'Project 1 (2)'!G76</f>
        <v>68000000</v>
      </c>
    </row>
    <row r="52" spans="1:7" ht="12.75">
      <c r="A52" s="5" t="s">
        <v>37</v>
      </c>
      <c r="B52" s="15">
        <f t="shared" si="5"/>
        <v>68000000</v>
      </c>
      <c r="C52" s="15">
        <f>C51</f>
        <v>43723782.55354948</v>
      </c>
      <c r="D52" s="15">
        <f t="shared" si="4"/>
        <v>43110496.63108826</v>
      </c>
      <c r="E52" s="19">
        <f>'Project 1 (2)'!E77</f>
        <v>68000000</v>
      </c>
      <c r="F52" s="19">
        <f>'Project 1 (2)'!F77</f>
        <v>68000000</v>
      </c>
      <c r="G52" s="19">
        <f>'Project 1 (2)'!G77</f>
        <v>68000000</v>
      </c>
    </row>
    <row r="53" spans="1:7" ht="12.75">
      <c r="A53" s="5" t="s">
        <v>38</v>
      </c>
      <c r="B53" s="15">
        <f t="shared" si="5"/>
        <v>68000000</v>
      </c>
      <c r="C53" s="15">
        <f>C52</f>
        <v>43723782.55354948</v>
      </c>
      <c r="D53" s="15">
        <f t="shared" si="4"/>
        <v>43110496.63108826</v>
      </c>
      <c r="E53" s="19">
        <f>'Project 1 (2)'!E78</f>
        <v>68000000</v>
      </c>
      <c r="F53" s="19">
        <f>'Project 1 (2)'!F78</f>
        <v>68000000</v>
      </c>
      <c r="G53" s="19">
        <f>'Project 1 (2)'!G78</f>
        <v>68000000</v>
      </c>
    </row>
    <row r="54" spans="1:7" ht="12.75">
      <c r="A54" s="5" t="s">
        <v>39</v>
      </c>
      <c r="B54" s="15">
        <f t="shared" si="5"/>
        <v>68000000</v>
      </c>
      <c r="C54" s="15">
        <f>B46</f>
        <v>53405047.9868445</v>
      </c>
      <c r="D54" s="15">
        <f t="shared" si="4"/>
        <v>52791762.064383276</v>
      </c>
      <c r="E54" s="19">
        <f>'Project 1 (2)'!E79</f>
        <v>68000000</v>
      </c>
      <c r="F54" s="19">
        <f>'Project 1 (2)'!F79</f>
        <v>68000000</v>
      </c>
      <c r="G54" s="19">
        <f>'Project 1 (2)'!G79</f>
        <v>68000000</v>
      </c>
    </row>
    <row r="55" spans="1:7" ht="12.75">
      <c r="A55" s="5" t="s">
        <v>40</v>
      </c>
      <c r="B55" s="15">
        <f t="shared" si="5"/>
        <v>68000000</v>
      </c>
      <c r="C55" s="15">
        <f>C54</f>
        <v>53405047.9868445</v>
      </c>
      <c r="D55" s="15">
        <f t="shared" si="4"/>
        <v>52791762.064383276</v>
      </c>
      <c r="E55" s="19">
        <f>'Project 1 (2)'!E80</f>
        <v>68000000</v>
      </c>
      <c r="F55" s="19">
        <f>'Project 1 (2)'!F80</f>
        <v>68000000</v>
      </c>
      <c r="G55" s="19">
        <f>'Project 1 (2)'!G80</f>
        <v>68000000</v>
      </c>
    </row>
    <row r="56" spans="1:7" ht="12.75">
      <c r="A56" s="5" t="s">
        <v>41</v>
      </c>
      <c r="B56" s="15">
        <f t="shared" si="5"/>
        <v>68000000</v>
      </c>
      <c r="C56" s="15">
        <f>C55</f>
        <v>53405047.9868445</v>
      </c>
      <c r="D56" s="15">
        <f t="shared" si="4"/>
        <v>52791762.064383276</v>
      </c>
      <c r="E56" s="19">
        <f>'Project 1 (2)'!E81</f>
        <v>68000000</v>
      </c>
      <c r="F56" s="19">
        <f>'Project 1 (2)'!F81</f>
        <v>68000000</v>
      </c>
      <c r="G56" s="19">
        <f>'Project 1 (2)'!G81</f>
        <v>68000000</v>
      </c>
    </row>
    <row r="57" spans="1:7" ht="12.75">
      <c r="A57" s="5" t="s">
        <v>42</v>
      </c>
      <c r="B57" s="15">
        <f t="shared" si="5"/>
        <v>68000000</v>
      </c>
      <c r="C57" s="15">
        <f>C56</f>
        <v>53405047.9868445</v>
      </c>
      <c r="D57" s="15">
        <f t="shared" si="4"/>
        <v>52791762.064383276</v>
      </c>
      <c r="E57" s="19">
        <f>'Project 1 (2)'!E82</f>
        <v>68000000</v>
      </c>
      <c r="F57" s="19">
        <f>'Project 1 (2)'!F82</f>
        <v>68000000</v>
      </c>
      <c r="G57" s="19">
        <f>'Project 1 (2)'!G82</f>
        <v>68000000</v>
      </c>
    </row>
    <row r="58" spans="1:7" ht="12.75">
      <c r="A58" s="5" t="s">
        <v>43</v>
      </c>
      <c r="B58" s="15">
        <f t="shared" si="5"/>
        <v>68000000</v>
      </c>
      <c r="C58" s="15">
        <f>B47</f>
        <v>68000000</v>
      </c>
      <c r="D58" s="15">
        <f>C58</f>
        <v>68000000</v>
      </c>
      <c r="E58" s="19">
        <f>'Project 1 (2)'!E83</f>
        <v>68000000</v>
      </c>
      <c r="F58" s="19">
        <f>'Project 1 (2)'!F83</f>
        <v>68000000</v>
      </c>
      <c r="G58" s="19">
        <f>'Project 1 (2)'!G83</f>
        <v>68000000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55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111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112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68000000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6">
        <v>0</v>
      </c>
      <c r="G16" s="51">
        <v>0</v>
      </c>
    </row>
    <row r="17" spans="1:7" ht="12.75">
      <c r="A17" s="5" t="s">
        <v>17</v>
      </c>
      <c r="B17" s="6"/>
      <c r="C17" s="6"/>
      <c r="D17" s="6"/>
      <c r="E17" s="32">
        <v>68000000</v>
      </c>
      <c r="F17" s="6">
        <v>0</v>
      </c>
      <c r="G17" s="6">
        <v>0</v>
      </c>
    </row>
    <row r="18" spans="1:7" ht="12.75">
      <c r="A18" s="5" t="s">
        <v>18</v>
      </c>
      <c r="B18" s="6"/>
      <c r="C18" s="6"/>
      <c r="D18" s="6"/>
      <c r="F18" s="52">
        <v>1700000</v>
      </c>
      <c r="G18" s="6">
        <v>0</v>
      </c>
    </row>
    <row r="19" spans="1:7" ht="12.75">
      <c r="A19" s="5" t="s">
        <v>19</v>
      </c>
      <c r="B19" s="6"/>
      <c r="C19" s="6"/>
      <c r="D19" s="6"/>
      <c r="F19" s="52">
        <v>1700000</v>
      </c>
      <c r="G19" s="52">
        <v>1700000</v>
      </c>
    </row>
    <row r="20" spans="1:7" ht="12.75">
      <c r="A20" s="5" t="s">
        <v>20</v>
      </c>
      <c r="B20" s="6"/>
      <c r="C20" s="6"/>
      <c r="D20" s="52"/>
      <c r="E20" s="32"/>
      <c r="F20" s="52">
        <v>1700000</v>
      </c>
      <c r="G20" s="52">
        <v>1700000</v>
      </c>
    </row>
    <row r="21" spans="1:7" ht="12.75">
      <c r="A21" s="5" t="s">
        <v>21</v>
      </c>
      <c r="B21" s="6"/>
      <c r="C21" s="6"/>
      <c r="D21" s="52"/>
      <c r="E21" s="32"/>
      <c r="F21" s="52">
        <v>1700000</v>
      </c>
      <c r="G21" s="52">
        <v>1700000</v>
      </c>
    </row>
    <row r="22" spans="1:7" ht="12.75">
      <c r="A22" s="5" t="s">
        <v>22</v>
      </c>
      <c r="B22" s="6"/>
      <c r="C22" s="6"/>
      <c r="D22" s="52"/>
      <c r="E22" s="32"/>
      <c r="F22" s="6">
        <v>6800000</v>
      </c>
      <c r="G22" s="52">
        <v>1700000</v>
      </c>
    </row>
    <row r="23" spans="1:7" ht="12.75">
      <c r="A23" s="5" t="s">
        <v>23</v>
      </c>
      <c r="B23" s="6"/>
      <c r="C23" s="6"/>
      <c r="D23" s="52"/>
      <c r="E23" s="32"/>
      <c r="F23" s="6">
        <v>6800000</v>
      </c>
      <c r="G23" s="6">
        <v>6800000</v>
      </c>
    </row>
    <row r="24" spans="1:7" ht="12.75">
      <c r="A24" s="5" t="s">
        <v>24</v>
      </c>
      <c r="B24" s="6"/>
      <c r="D24" s="6"/>
      <c r="E24" s="32"/>
      <c r="F24" s="6">
        <v>6800000</v>
      </c>
      <c r="G24" s="6">
        <v>6800000</v>
      </c>
    </row>
    <row r="25" spans="1:7" ht="12.75">
      <c r="A25" s="5" t="s">
        <v>25</v>
      </c>
      <c r="B25" s="6"/>
      <c r="D25" s="6"/>
      <c r="E25" s="32"/>
      <c r="F25" s="6">
        <v>6800000</v>
      </c>
      <c r="G25" s="6">
        <v>6800000</v>
      </c>
    </row>
    <row r="26" spans="1:7" ht="12.75">
      <c r="A26" s="5" t="s">
        <v>26</v>
      </c>
      <c r="B26" s="6"/>
      <c r="D26" s="6"/>
      <c r="E26" s="32"/>
      <c r="F26" s="6">
        <v>6800000</v>
      </c>
      <c r="G26" s="6">
        <v>6800000</v>
      </c>
    </row>
    <row r="27" spans="1:7" ht="12.75">
      <c r="A27" s="5" t="s">
        <v>27</v>
      </c>
      <c r="B27" s="6"/>
      <c r="D27" s="6"/>
      <c r="E27" s="32"/>
      <c r="F27" s="6">
        <v>6800000</v>
      </c>
      <c r="G27" s="6">
        <v>6800000</v>
      </c>
    </row>
    <row r="28" spans="1:7" ht="12.75">
      <c r="A28" s="5" t="s">
        <v>28</v>
      </c>
      <c r="D28" s="6"/>
      <c r="E28" s="32"/>
      <c r="F28" s="6">
        <v>6800000</v>
      </c>
      <c r="G28" s="6">
        <v>6800000</v>
      </c>
    </row>
    <row r="29" spans="1:7" ht="12.75">
      <c r="A29" s="5" t="s">
        <v>29</v>
      </c>
      <c r="D29" s="6"/>
      <c r="E29" s="32"/>
      <c r="F29" s="6">
        <v>6800000</v>
      </c>
      <c r="G29" s="6">
        <v>6800000</v>
      </c>
    </row>
    <row r="30" spans="1:7" ht="12.75">
      <c r="A30" s="5" t="s">
        <v>30</v>
      </c>
      <c r="D30" s="6"/>
      <c r="E30" s="32"/>
      <c r="F30" s="52">
        <v>1700000</v>
      </c>
      <c r="G30" s="6">
        <v>6800000</v>
      </c>
    </row>
    <row r="31" spans="1:7" ht="12.75">
      <c r="A31" s="5" t="s">
        <v>31</v>
      </c>
      <c r="D31" s="6"/>
      <c r="E31" s="32"/>
      <c r="F31" s="52">
        <v>1700000</v>
      </c>
      <c r="G31" s="52">
        <v>1700000</v>
      </c>
    </row>
    <row r="32" spans="1:7" ht="12.75">
      <c r="A32" s="5" t="s">
        <v>32</v>
      </c>
      <c r="D32" s="52"/>
      <c r="E32" s="32"/>
      <c r="F32" s="52">
        <v>1700000</v>
      </c>
      <c r="G32" s="52">
        <v>1700000</v>
      </c>
    </row>
    <row r="33" spans="1:7" ht="12.75">
      <c r="A33" s="5" t="s">
        <v>33</v>
      </c>
      <c r="D33" s="52"/>
      <c r="E33" s="32"/>
      <c r="F33" s="52">
        <v>1700000</v>
      </c>
      <c r="G33" s="52">
        <v>1700000</v>
      </c>
    </row>
    <row r="34" spans="1:7" ht="12.75">
      <c r="A34" s="5" t="s">
        <v>34</v>
      </c>
      <c r="D34" s="52"/>
      <c r="E34" s="32"/>
      <c r="F34" s="52"/>
      <c r="G34" s="52">
        <v>1700000</v>
      </c>
    </row>
    <row r="35" spans="1:7" ht="12.75">
      <c r="A35" s="5" t="s">
        <v>35</v>
      </c>
      <c r="D35" s="52"/>
      <c r="E35" s="32"/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57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68000000</v>
      </c>
      <c r="F57" s="6">
        <f t="shared" si="1"/>
        <v>0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aca="true" t="shared" si="3" ref="E58:E83">E57+E18</f>
        <v>68000000</v>
      </c>
      <c r="F58" s="6">
        <f t="shared" si="1"/>
        <v>1700000</v>
      </c>
      <c r="G58" s="6">
        <f t="shared" si="2"/>
        <v>0</v>
      </c>
    </row>
    <row r="59" spans="1:7" ht="12.75">
      <c r="A59" s="5" t="s">
        <v>19</v>
      </c>
      <c r="B59" s="6"/>
      <c r="C59" s="6"/>
      <c r="D59" s="6"/>
      <c r="E59" s="6">
        <f t="shared" si="3"/>
        <v>68000000</v>
      </c>
      <c r="F59" s="6">
        <f t="shared" si="1"/>
        <v>3400000</v>
      </c>
      <c r="G59" s="6">
        <f t="shared" si="2"/>
        <v>1700000</v>
      </c>
    </row>
    <row r="60" spans="1:7" ht="12.75">
      <c r="A60" s="5" t="s">
        <v>20</v>
      </c>
      <c r="B60" s="6"/>
      <c r="C60" s="6"/>
      <c r="D60" s="6"/>
      <c r="E60" s="6">
        <f t="shared" si="3"/>
        <v>68000000</v>
      </c>
      <c r="F60" s="6">
        <f t="shared" si="1"/>
        <v>5100000</v>
      </c>
      <c r="G60" s="6">
        <f t="shared" si="2"/>
        <v>3400000</v>
      </c>
    </row>
    <row r="61" spans="1:7" ht="12.75">
      <c r="A61" s="5" t="s">
        <v>21</v>
      </c>
      <c r="B61" s="6"/>
      <c r="C61" s="6"/>
      <c r="D61" s="6"/>
      <c r="E61" s="6">
        <f t="shared" si="3"/>
        <v>68000000</v>
      </c>
      <c r="F61" s="6">
        <f t="shared" si="1"/>
        <v>6800000</v>
      </c>
      <c r="G61" s="6">
        <f t="shared" si="2"/>
        <v>5100000</v>
      </c>
    </row>
    <row r="62" spans="1:7" ht="12.75">
      <c r="A62" s="5" t="s">
        <v>22</v>
      </c>
      <c r="B62" s="6"/>
      <c r="C62" s="6"/>
      <c r="D62" s="6"/>
      <c r="E62" s="6">
        <f t="shared" si="3"/>
        <v>68000000</v>
      </c>
      <c r="F62" s="6">
        <f t="shared" si="1"/>
        <v>13600000</v>
      </c>
      <c r="G62" s="6">
        <f t="shared" si="2"/>
        <v>6800000</v>
      </c>
    </row>
    <row r="63" spans="1:7" ht="12.75">
      <c r="A63" s="5" t="s">
        <v>23</v>
      </c>
      <c r="B63" s="6"/>
      <c r="C63" s="6"/>
      <c r="D63" s="6"/>
      <c r="E63" s="6">
        <f t="shared" si="3"/>
        <v>68000000</v>
      </c>
      <c r="F63" s="6">
        <f t="shared" si="1"/>
        <v>20400000</v>
      </c>
      <c r="G63" s="6">
        <f t="shared" si="2"/>
        <v>13600000</v>
      </c>
    </row>
    <row r="64" spans="1:7" ht="12.75">
      <c r="A64" s="5" t="s">
        <v>24</v>
      </c>
      <c r="B64" s="6"/>
      <c r="C64" s="6"/>
      <c r="D64" s="6"/>
      <c r="E64" s="6">
        <f t="shared" si="3"/>
        <v>68000000</v>
      </c>
      <c r="F64" s="6">
        <f t="shared" si="1"/>
        <v>27200000</v>
      </c>
      <c r="G64" s="6">
        <f t="shared" si="2"/>
        <v>20400000</v>
      </c>
    </row>
    <row r="65" spans="1:7" ht="12.75">
      <c r="A65" s="5" t="s">
        <v>25</v>
      </c>
      <c r="B65" s="6"/>
      <c r="C65" s="6"/>
      <c r="D65" s="6"/>
      <c r="E65" s="6">
        <f t="shared" si="3"/>
        <v>68000000</v>
      </c>
      <c r="F65" s="6">
        <f t="shared" si="1"/>
        <v>34000000</v>
      </c>
      <c r="G65" s="6">
        <f t="shared" si="2"/>
        <v>27200000</v>
      </c>
    </row>
    <row r="66" spans="1:7" ht="12.75">
      <c r="A66" s="5" t="s">
        <v>26</v>
      </c>
      <c r="B66" s="6"/>
      <c r="C66" s="6"/>
      <c r="D66" s="6"/>
      <c r="E66" s="6">
        <f t="shared" si="3"/>
        <v>68000000</v>
      </c>
      <c r="F66" s="6">
        <f t="shared" si="1"/>
        <v>40800000</v>
      </c>
      <c r="G66" s="6">
        <f t="shared" si="2"/>
        <v>34000000</v>
      </c>
    </row>
    <row r="67" spans="1:7" ht="12.75">
      <c r="A67" s="5" t="s">
        <v>27</v>
      </c>
      <c r="B67" s="6"/>
      <c r="C67" s="6"/>
      <c r="D67" s="6"/>
      <c r="E67" s="6">
        <f t="shared" si="3"/>
        <v>68000000</v>
      </c>
      <c r="F67" s="6">
        <f t="shared" si="1"/>
        <v>47600000</v>
      </c>
      <c r="G67" s="6">
        <f t="shared" si="2"/>
        <v>40800000</v>
      </c>
    </row>
    <row r="68" spans="1:7" ht="12.75">
      <c r="A68" s="5" t="s">
        <v>28</v>
      </c>
      <c r="B68" s="6"/>
      <c r="C68" s="6"/>
      <c r="D68" s="6"/>
      <c r="E68" s="6">
        <f t="shared" si="3"/>
        <v>68000000</v>
      </c>
      <c r="F68" s="6">
        <f t="shared" si="1"/>
        <v>54400000</v>
      </c>
      <c r="G68" s="6">
        <f t="shared" si="2"/>
        <v>47600000</v>
      </c>
    </row>
    <row r="69" spans="1:7" ht="12.75">
      <c r="A69" s="5" t="s">
        <v>29</v>
      </c>
      <c r="B69" s="6"/>
      <c r="C69" s="6"/>
      <c r="D69" s="6"/>
      <c r="E69" s="6">
        <f t="shared" si="3"/>
        <v>68000000</v>
      </c>
      <c r="F69" s="6">
        <f t="shared" si="1"/>
        <v>61200000</v>
      </c>
      <c r="G69" s="6">
        <f t="shared" si="2"/>
        <v>54400000</v>
      </c>
    </row>
    <row r="70" spans="1:7" ht="12.75">
      <c r="A70" s="5" t="s">
        <v>30</v>
      </c>
      <c r="B70" s="6"/>
      <c r="C70" s="6"/>
      <c r="D70" s="6"/>
      <c r="E70" s="6">
        <f t="shared" si="3"/>
        <v>68000000</v>
      </c>
      <c r="F70" s="6">
        <f t="shared" si="1"/>
        <v>62900000</v>
      </c>
      <c r="G70" s="6">
        <f t="shared" si="2"/>
        <v>61200000</v>
      </c>
    </row>
    <row r="71" spans="1:7" ht="12.75">
      <c r="A71" s="5" t="s">
        <v>31</v>
      </c>
      <c r="B71" s="6"/>
      <c r="C71" s="6"/>
      <c r="D71" s="6"/>
      <c r="E71" s="6">
        <f t="shared" si="3"/>
        <v>68000000</v>
      </c>
      <c r="F71" s="6">
        <f t="shared" si="1"/>
        <v>64600000</v>
      </c>
      <c r="G71" s="6">
        <f t="shared" si="2"/>
        <v>62900000</v>
      </c>
    </row>
    <row r="72" spans="1:7" ht="12.75">
      <c r="A72" s="5" t="s">
        <v>32</v>
      </c>
      <c r="B72" s="6"/>
      <c r="C72" s="6"/>
      <c r="D72" s="6"/>
      <c r="E72" s="6">
        <f t="shared" si="3"/>
        <v>68000000</v>
      </c>
      <c r="F72" s="6">
        <f t="shared" si="1"/>
        <v>66300000</v>
      </c>
      <c r="G72" s="6">
        <f t="shared" si="2"/>
        <v>64600000</v>
      </c>
    </row>
    <row r="73" spans="1:7" ht="12.75">
      <c r="A73" s="5" t="s">
        <v>33</v>
      </c>
      <c r="B73" s="6"/>
      <c r="C73" s="6"/>
      <c r="D73" s="6"/>
      <c r="E73" s="6">
        <f t="shared" si="3"/>
        <v>68000000</v>
      </c>
      <c r="F73" s="6">
        <f t="shared" si="1"/>
        <v>68000000</v>
      </c>
      <c r="G73" s="6">
        <f t="shared" si="2"/>
        <v>66300000</v>
      </c>
    </row>
    <row r="74" spans="1:7" ht="12.75">
      <c r="A74" s="5" t="s">
        <v>34</v>
      </c>
      <c r="B74" s="6"/>
      <c r="C74" s="6"/>
      <c r="D74" s="6"/>
      <c r="E74" s="6">
        <f t="shared" si="3"/>
        <v>68000000</v>
      </c>
      <c r="F74" s="6">
        <f t="shared" si="1"/>
        <v>68000000</v>
      </c>
      <c r="G74" s="6">
        <f t="shared" si="2"/>
        <v>68000000</v>
      </c>
    </row>
    <row r="75" spans="1:7" ht="12.75">
      <c r="A75" s="5" t="s">
        <v>35</v>
      </c>
      <c r="B75" s="6"/>
      <c r="C75" s="6"/>
      <c r="D75" s="6"/>
      <c r="E75" s="6">
        <f t="shared" si="3"/>
        <v>68000000</v>
      </c>
      <c r="F75" s="6">
        <f t="shared" si="1"/>
        <v>68000000</v>
      </c>
      <c r="G75" s="6">
        <f t="shared" si="2"/>
        <v>68000000</v>
      </c>
    </row>
    <row r="76" spans="1:7" ht="12.75">
      <c r="A76" s="5" t="s">
        <v>36</v>
      </c>
      <c r="B76" s="6"/>
      <c r="C76" s="6"/>
      <c r="D76" s="6"/>
      <c r="E76" s="6">
        <f t="shared" si="3"/>
        <v>68000000</v>
      </c>
      <c r="F76" s="6">
        <f t="shared" si="1"/>
        <v>68000000</v>
      </c>
      <c r="G76" s="6">
        <f t="shared" si="2"/>
        <v>68000000</v>
      </c>
    </row>
    <row r="77" spans="1:7" ht="12.75">
      <c r="A77" s="5" t="s">
        <v>37</v>
      </c>
      <c r="B77" s="6"/>
      <c r="C77" s="6"/>
      <c r="D77" s="6"/>
      <c r="E77" s="6">
        <f t="shared" si="3"/>
        <v>68000000</v>
      </c>
      <c r="F77" s="6">
        <f t="shared" si="1"/>
        <v>68000000</v>
      </c>
      <c r="G77" s="6">
        <f t="shared" si="2"/>
        <v>68000000</v>
      </c>
    </row>
    <row r="78" spans="1:7" ht="12.75">
      <c r="A78" s="5" t="s">
        <v>38</v>
      </c>
      <c r="B78" s="6"/>
      <c r="C78" s="6"/>
      <c r="D78" s="6"/>
      <c r="E78" s="6">
        <f t="shared" si="3"/>
        <v>68000000</v>
      </c>
      <c r="F78" s="6">
        <f t="shared" si="1"/>
        <v>68000000</v>
      </c>
      <c r="G78" s="6">
        <f t="shared" si="2"/>
        <v>68000000</v>
      </c>
    </row>
    <row r="79" spans="1:7" ht="12.75">
      <c r="A79" s="5" t="s">
        <v>39</v>
      </c>
      <c r="B79" s="6"/>
      <c r="C79" s="6"/>
      <c r="D79" s="6"/>
      <c r="E79" s="6">
        <f t="shared" si="3"/>
        <v>68000000</v>
      </c>
      <c r="F79" s="6">
        <f t="shared" si="1"/>
        <v>68000000</v>
      </c>
      <c r="G79" s="6">
        <f t="shared" si="2"/>
        <v>68000000</v>
      </c>
    </row>
    <row r="80" spans="1:7" ht="12.75">
      <c r="A80" s="5" t="s">
        <v>40</v>
      </c>
      <c r="B80" s="6"/>
      <c r="C80" s="6"/>
      <c r="D80" s="6"/>
      <c r="E80" s="6">
        <f t="shared" si="3"/>
        <v>68000000</v>
      </c>
      <c r="F80" s="6">
        <f t="shared" si="1"/>
        <v>68000000</v>
      </c>
      <c r="G80" s="6">
        <f t="shared" si="2"/>
        <v>68000000</v>
      </c>
    </row>
    <row r="81" spans="1:7" ht="12.75">
      <c r="A81" s="5" t="s">
        <v>41</v>
      </c>
      <c r="B81" s="6"/>
      <c r="C81" s="6"/>
      <c r="D81" s="6"/>
      <c r="E81" s="6">
        <f t="shared" si="3"/>
        <v>68000000</v>
      </c>
      <c r="F81" s="6">
        <f t="shared" si="1"/>
        <v>68000000</v>
      </c>
      <c r="G81" s="6">
        <f t="shared" si="2"/>
        <v>68000000</v>
      </c>
    </row>
    <row r="82" spans="1:7" ht="12.75">
      <c r="A82" s="5" t="s">
        <v>42</v>
      </c>
      <c r="B82" s="6"/>
      <c r="C82" s="6"/>
      <c r="D82" s="6"/>
      <c r="E82" s="6">
        <f t="shared" si="3"/>
        <v>68000000</v>
      </c>
      <c r="F82" s="6">
        <f t="shared" si="1"/>
        <v>68000000</v>
      </c>
      <c r="G82" s="6">
        <f t="shared" si="2"/>
        <v>68000000</v>
      </c>
    </row>
    <row r="83" spans="1:7" ht="12.75">
      <c r="A83" s="5" t="s">
        <v>43</v>
      </c>
      <c r="B83" s="6"/>
      <c r="C83" s="6"/>
      <c r="D83" s="6"/>
      <c r="E83" s="6">
        <f t="shared" si="3"/>
        <v>68000000</v>
      </c>
      <c r="F83" s="6">
        <f t="shared" si="1"/>
        <v>68000000</v>
      </c>
      <c r="G83" s="6">
        <f t="shared" si="2"/>
        <v>68000000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18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113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82</v>
      </c>
      <c r="F4" s="31" t="s">
        <v>72</v>
      </c>
    </row>
    <row r="5" spans="1:6" ht="15.75">
      <c r="A5" t="s">
        <v>90</v>
      </c>
      <c r="B5" s="32">
        <v>25600000</v>
      </c>
      <c r="F5" s="31"/>
    </row>
    <row r="6" spans="1:2" ht="12.75">
      <c r="A6" t="s">
        <v>114</v>
      </c>
      <c r="B6" s="32">
        <v>2688000</v>
      </c>
    </row>
    <row r="7" spans="1:9" ht="12.75">
      <c r="A7" s="118" t="s">
        <v>0</v>
      </c>
      <c r="B7" s="119"/>
      <c r="C7" s="120"/>
      <c r="D7" s="27" t="s">
        <v>115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117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68000000</v>
      </c>
      <c r="H9" s="71">
        <f aca="true" t="shared" si="0" ref="H9:H14">G9/$G$15</f>
        <v>0.08589438689933152</v>
      </c>
      <c r="I9" s="72">
        <f aca="true" t="shared" si="1" ref="I9:I14">H9*$B$6</f>
        <v>230884.1119854031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2143960.890203969</v>
      </c>
      <c r="F10" s="68" t="s">
        <v>51</v>
      </c>
      <c r="G10" s="75">
        <v>25600000</v>
      </c>
      <c r="H10" s="74">
        <f t="shared" si="0"/>
        <v>0.03233671036210128</v>
      </c>
      <c r="I10" s="75">
        <f t="shared" si="1"/>
        <v>86921.07745332824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4370742.239620248</v>
      </c>
      <c r="F11" s="55" t="s">
        <v>52</v>
      </c>
      <c r="G11" s="57">
        <v>25600000</v>
      </c>
      <c r="H11" s="63">
        <f t="shared" si="0"/>
        <v>0.03233671036210128</v>
      </c>
      <c r="I11" s="64">
        <f t="shared" si="1"/>
        <v>86921.07745332824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3291194.0988656417</v>
      </c>
      <c r="F12" s="55" t="s">
        <v>83</v>
      </c>
      <c r="G12" s="57">
        <v>25600000</v>
      </c>
      <c r="H12" s="63">
        <f t="shared" si="0"/>
        <v>0.03233671036210128</v>
      </c>
      <c r="I12" s="64">
        <f t="shared" si="1"/>
        <v>86921.07745332824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3276350.708054968</v>
      </c>
      <c r="F13" s="55" t="s">
        <v>109</v>
      </c>
      <c r="G13" s="57">
        <v>480000000</v>
      </c>
      <c r="H13" s="63">
        <f t="shared" si="0"/>
        <v>0.606313319289399</v>
      </c>
      <c r="I13" s="64">
        <f t="shared" si="1"/>
        <v>1629770.2022499046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3378470.2010620357</v>
      </c>
      <c r="F14" s="55" t="s">
        <v>110</v>
      </c>
      <c r="G14" s="57">
        <v>166869892</v>
      </c>
      <c r="H14" s="63">
        <f t="shared" si="0"/>
        <v>0.21078216272496567</v>
      </c>
      <c r="I14" s="64">
        <f t="shared" si="1"/>
        <v>566582.4534047077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3644711.6925345953</v>
      </c>
      <c r="F15" s="47" t="s">
        <v>53</v>
      </c>
      <c r="G15" s="69">
        <f>SUM(G9:G14)</f>
        <v>791669892</v>
      </c>
      <c r="H15" s="95"/>
      <c r="I15" s="69">
        <f>SUM(I9:I14)</f>
        <v>2688000.0000000005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5494570.169658543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25600000</v>
      </c>
    </row>
    <row r="20" ht="15.75">
      <c r="A20" s="31" t="s">
        <v>84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2 (2)'!E48</f>
        <v>0</v>
      </c>
      <c r="F23" s="19">
        <f>'Project 2 (2)'!F48</f>
        <v>0</v>
      </c>
      <c r="G23" s="19">
        <f>'Project 2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2 (2)'!E49</f>
        <v>0</v>
      </c>
      <c r="F24" s="19">
        <f>'Project 2 (2)'!F49</f>
        <v>0</v>
      </c>
      <c r="G24" s="19">
        <f>'Project 2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2 (2)'!E50</f>
        <v>0</v>
      </c>
      <c r="F25" s="19">
        <f>'Project 2 (2)'!F50</f>
        <v>0</v>
      </c>
      <c r="G25" s="19">
        <f>'Project 2 (2)'!G50</f>
        <v>0</v>
      </c>
    </row>
    <row r="26" spans="1:7" ht="12.75">
      <c r="A26" s="5" t="s">
        <v>11</v>
      </c>
      <c r="B26" s="15">
        <f>D10</f>
        <v>2143960.890203969</v>
      </c>
      <c r="C26" s="15">
        <v>0</v>
      </c>
      <c r="D26" s="15">
        <v>0</v>
      </c>
      <c r="E26" s="19">
        <f>'Project 2 (2)'!E51</f>
        <v>0</v>
      </c>
      <c r="F26" s="19">
        <f>'Project 2 (2)'!F51</f>
        <v>0</v>
      </c>
      <c r="G26" s="19">
        <f>'Project 2 (2)'!G51</f>
        <v>0</v>
      </c>
    </row>
    <row r="27" spans="1:7" ht="12.75">
      <c r="A27" s="5" t="s">
        <v>12</v>
      </c>
      <c r="B27" s="15">
        <f>B26+D11</f>
        <v>6514703.129824217</v>
      </c>
      <c r="C27" s="15">
        <v>0</v>
      </c>
      <c r="D27" s="15">
        <v>0</v>
      </c>
      <c r="E27" s="19">
        <f>'Project 2 (2)'!E52</f>
        <v>0</v>
      </c>
      <c r="F27" s="19">
        <f>'Project 2 (2)'!F52</f>
        <v>0</v>
      </c>
      <c r="G27" s="19">
        <f>'Project 2 (2)'!G52</f>
        <v>0</v>
      </c>
    </row>
    <row r="28" spans="1:7" ht="12.75">
      <c r="A28" s="5" t="s">
        <v>13</v>
      </c>
      <c r="B28" s="15">
        <f>B27</f>
        <v>6514703.129824217</v>
      </c>
      <c r="C28" s="15">
        <v>0</v>
      </c>
      <c r="D28" s="15">
        <v>0</v>
      </c>
      <c r="E28" s="19">
        <f>'Project 2 (2)'!E53</f>
        <v>0</v>
      </c>
      <c r="F28" s="19">
        <f>'Project 2 (2)'!F53</f>
        <v>0</v>
      </c>
      <c r="G28" s="19">
        <f>'Project 2 (2)'!G53</f>
        <v>0</v>
      </c>
    </row>
    <row r="29" spans="1:7" ht="12.75">
      <c r="A29" s="5" t="s">
        <v>14</v>
      </c>
      <c r="B29" s="15">
        <f>B28</f>
        <v>6514703.129824217</v>
      </c>
      <c r="C29" s="15">
        <v>0</v>
      </c>
      <c r="D29" s="15">
        <v>0</v>
      </c>
      <c r="E29" s="19">
        <f>'Project 2 (2)'!E54</f>
        <v>0</v>
      </c>
      <c r="F29" s="19">
        <f>'Project 2 (2)'!F54</f>
        <v>0</v>
      </c>
      <c r="G29" s="19">
        <f>'Project 2 (2)'!G54</f>
        <v>0</v>
      </c>
    </row>
    <row r="30" spans="1:7" ht="12.75">
      <c r="A30" s="5" t="s">
        <v>15</v>
      </c>
      <c r="B30" s="15">
        <f>B29</f>
        <v>6514703.129824217</v>
      </c>
      <c r="C30" s="15">
        <v>0</v>
      </c>
      <c r="D30" s="15">
        <v>0</v>
      </c>
      <c r="E30" s="19">
        <f>'Project 2 (2)'!E55</f>
        <v>0</v>
      </c>
      <c r="F30" s="19">
        <f>'Project 2 (2)'!F55</f>
        <v>0</v>
      </c>
      <c r="G30" s="19">
        <f>'Project 2 (2)'!G55</f>
        <v>0</v>
      </c>
    </row>
    <row r="31" spans="1:7" ht="12.75">
      <c r="A31" s="5" t="s">
        <v>16</v>
      </c>
      <c r="B31" s="15">
        <f>B30+D12</f>
        <v>9805897.228689859</v>
      </c>
      <c r="C31" s="15">
        <v>0</v>
      </c>
      <c r="D31" s="15">
        <v>0</v>
      </c>
      <c r="E31" s="19">
        <f>'Project 2 (2)'!E56</f>
        <v>0</v>
      </c>
      <c r="F31" s="19">
        <f>'Project 2 (2)'!F56</f>
        <v>0</v>
      </c>
      <c r="G31" s="19">
        <f>'Project 2 (2)'!G56</f>
        <v>0</v>
      </c>
    </row>
    <row r="32" spans="1:7" ht="12.75">
      <c r="A32" s="5" t="s">
        <v>17</v>
      </c>
      <c r="B32" s="15">
        <f>B31</f>
        <v>9805897.228689859</v>
      </c>
      <c r="C32" s="15">
        <v>0</v>
      </c>
      <c r="D32" s="15">
        <v>0</v>
      </c>
      <c r="E32" s="19">
        <f>'Project 2 (2)'!E57</f>
        <v>0</v>
      </c>
      <c r="F32" s="19">
        <f>'Project 2 (2)'!F57</f>
        <v>0</v>
      </c>
      <c r="G32" s="19">
        <f>'Project 2 (2)'!G57</f>
        <v>0</v>
      </c>
    </row>
    <row r="33" spans="1:7" ht="12.75">
      <c r="A33" s="5" t="s">
        <v>18</v>
      </c>
      <c r="B33" s="15">
        <f>B32</f>
        <v>9805897.228689859</v>
      </c>
      <c r="C33" s="15">
        <v>0</v>
      </c>
      <c r="D33" s="15">
        <v>0</v>
      </c>
      <c r="E33" s="19">
        <f>'Project 2 (2)'!E58</f>
        <v>0</v>
      </c>
      <c r="F33" s="19">
        <f>'Project 2 (2)'!F58</f>
        <v>0</v>
      </c>
      <c r="G33" s="19">
        <f>'Project 2 (2)'!G58</f>
        <v>0</v>
      </c>
    </row>
    <row r="34" spans="1:7" ht="12.75">
      <c r="A34" s="5" t="s">
        <v>19</v>
      </c>
      <c r="B34" s="15">
        <f>B33</f>
        <v>9805897.228689859</v>
      </c>
      <c r="C34" s="15">
        <v>0</v>
      </c>
      <c r="D34" s="15">
        <v>0</v>
      </c>
      <c r="E34" s="19">
        <f>'Project 2 (2)'!E59</f>
        <v>0</v>
      </c>
      <c r="F34" s="19">
        <f>'Project 2 (2)'!F59</f>
        <v>0</v>
      </c>
      <c r="G34" s="19">
        <f>'Project 2 (2)'!G59</f>
        <v>0</v>
      </c>
    </row>
    <row r="35" spans="1:7" ht="12.75">
      <c r="A35" s="5" t="s">
        <v>20</v>
      </c>
      <c r="B35" s="15">
        <f>B34+D13</f>
        <v>13082247.936744828</v>
      </c>
      <c r="C35" s="15">
        <v>0</v>
      </c>
      <c r="D35" s="15">
        <v>0</v>
      </c>
      <c r="E35" s="19">
        <f>'Project 2 (2)'!E60</f>
        <v>0</v>
      </c>
      <c r="F35" s="19">
        <f>'Project 2 (2)'!F60</f>
        <v>0</v>
      </c>
      <c r="G35" s="19">
        <f>'Project 2 (2)'!G60</f>
        <v>0</v>
      </c>
    </row>
    <row r="36" spans="1:7" ht="12.75">
      <c r="A36" s="5" t="s">
        <v>21</v>
      </c>
      <c r="B36" s="15">
        <f>B35</f>
        <v>13082247.936744828</v>
      </c>
      <c r="C36" s="15">
        <v>0</v>
      </c>
      <c r="D36" s="15">
        <v>0</v>
      </c>
      <c r="E36" s="19">
        <f>'Project 2 (2)'!E61</f>
        <v>0</v>
      </c>
      <c r="F36" s="19">
        <f>'Project 2 (2)'!F61</f>
        <v>0</v>
      </c>
      <c r="G36" s="19">
        <f>'Project 2 (2)'!G61</f>
        <v>0</v>
      </c>
    </row>
    <row r="37" spans="1:7" ht="12.75">
      <c r="A37" s="5" t="s">
        <v>22</v>
      </c>
      <c r="B37" s="15">
        <f>B36</f>
        <v>13082247.936744828</v>
      </c>
      <c r="C37" s="15">
        <v>0</v>
      </c>
      <c r="D37" s="15">
        <v>0</v>
      </c>
      <c r="E37" s="19">
        <f>'Project 2 (2)'!E62</f>
        <v>25600000</v>
      </c>
      <c r="F37" s="19">
        <f>'Project 2 (2)'!F62</f>
        <v>0</v>
      </c>
      <c r="G37" s="19">
        <f>'Project 2 (2)'!G62</f>
        <v>0</v>
      </c>
    </row>
    <row r="38" spans="1:7" ht="12.75">
      <c r="A38" s="5" t="s">
        <v>23</v>
      </c>
      <c r="B38" s="15">
        <f>B37</f>
        <v>13082247.936744828</v>
      </c>
      <c r="C38" s="15">
        <f>B26</f>
        <v>2143960.890203969</v>
      </c>
      <c r="D38" s="15">
        <f>C38-$I$10</f>
        <v>2057039.8127506408</v>
      </c>
      <c r="E38" s="19">
        <f>'Project 2 (2)'!E63</f>
        <v>25600000</v>
      </c>
      <c r="F38" s="19">
        <f>'Project 2 (2)'!F63</f>
        <v>640000</v>
      </c>
      <c r="G38" s="19">
        <f>'Project 2 (2)'!G63</f>
        <v>0</v>
      </c>
    </row>
    <row r="39" spans="1:7" ht="12.75">
      <c r="A39" s="5" t="s">
        <v>24</v>
      </c>
      <c r="B39" s="15">
        <f>B38+D14</f>
        <v>16460718.137806863</v>
      </c>
      <c r="C39" s="15">
        <f>C38</f>
        <v>2143960.890203969</v>
      </c>
      <c r="D39" s="15">
        <f aca="true" t="shared" si="4" ref="D39:D57">C39-$I$10</f>
        <v>2057039.8127506408</v>
      </c>
      <c r="E39" s="19">
        <f>'Project 2 (2)'!E64</f>
        <v>25600000</v>
      </c>
      <c r="F39" s="19">
        <f>'Project 2 (2)'!F64</f>
        <v>1920000</v>
      </c>
      <c r="G39" s="19">
        <f>'Project 2 (2)'!G64</f>
        <v>640000</v>
      </c>
    </row>
    <row r="40" spans="1:7" ht="12.75">
      <c r="A40" s="5" t="s">
        <v>25</v>
      </c>
      <c r="B40" s="15">
        <f>B39</f>
        <v>16460718.137806863</v>
      </c>
      <c r="C40" s="15">
        <f>C39</f>
        <v>2143960.890203969</v>
      </c>
      <c r="D40" s="15">
        <f t="shared" si="4"/>
        <v>2057039.8127506408</v>
      </c>
      <c r="E40" s="19">
        <f>'Project 2 (2)'!E65</f>
        <v>25600000</v>
      </c>
      <c r="F40" s="19">
        <f>'Project 2 (2)'!F65</f>
        <v>3200000</v>
      </c>
      <c r="G40" s="19">
        <f>'Project 2 (2)'!G65</f>
        <v>1280000</v>
      </c>
    </row>
    <row r="41" spans="1:7" ht="12.75">
      <c r="A41" s="5" t="s">
        <v>26</v>
      </c>
      <c r="B41" s="15">
        <f>B40</f>
        <v>16460718.137806863</v>
      </c>
      <c r="C41" s="15">
        <f>C40</f>
        <v>2143960.890203969</v>
      </c>
      <c r="D41" s="15">
        <f t="shared" si="4"/>
        <v>2057039.8127506408</v>
      </c>
      <c r="E41" s="19">
        <f>'Project 2 (2)'!E66</f>
        <v>25600000</v>
      </c>
      <c r="F41" s="19">
        <f>'Project 2 (2)'!F66</f>
        <v>4480000</v>
      </c>
      <c r="G41" s="19">
        <f>'Project 2 (2)'!G66</f>
        <v>2560000</v>
      </c>
    </row>
    <row r="42" spans="1:7" ht="12.75">
      <c r="A42" s="5" t="s">
        <v>27</v>
      </c>
      <c r="B42" s="15">
        <f>B41</f>
        <v>16460718.137806863</v>
      </c>
      <c r="C42" s="15">
        <f>B27</f>
        <v>6514703.129824217</v>
      </c>
      <c r="D42" s="15">
        <f t="shared" si="4"/>
        <v>6427782.052370889</v>
      </c>
      <c r="E42" s="19">
        <f>'Project 2 (2)'!E67</f>
        <v>25600000</v>
      </c>
      <c r="F42" s="19">
        <f>'Project 2 (2)'!F67</f>
        <v>5760000</v>
      </c>
      <c r="G42" s="19">
        <f>'Project 2 (2)'!G67</f>
        <v>3840000</v>
      </c>
    </row>
    <row r="43" spans="1:7" ht="12.75">
      <c r="A43" s="5" t="s">
        <v>28</v>
      </c>
      <c r="B43" s="15">
        <f>B42+D15</f>
        <v>20105429.83034146</v>
      </c>
      <c r="C43" s="15">
        <f>C42</f>
        <v>6514703.129824217</v>
      </c>
      <c r="D43" s="15">
        <f t="shared" si="4"/>
        <v>6427782.052370889</v>
      </c>
      <c r="E43" s="19">
        <f>'Project 2 (2)'!E68</f>
        <v>25600000</v>
      </c>
      <c r="F43" s="19">
        <f>'Project 2 (2)'!F68</f>
        <v>7680000</v>
      </c>
      <c r="G43" s="19">
        <f>'Project 2 (2)'!G68</f>
        <v>5120000</v>
      </c>
    </row>
    <row r="44" spans="1:7" ht="12.75">
      <c r="A44" s="5" t="s">
        <v>29</v>
      </c>
      <c r="B44" s="15">
        <f>B43</f>
        <v>20105429.83034146</v>
      </c>
      <c r="C44" s="15">
        <f>C43</f>
        <v>6514703.129824217</v>
      </c>
      <c r="D44" s="15">
        <f t="shared" si="4"/>
        <v>6427782.052370889</v>
      </c>
      <c r="E44" s="19">
        <f>'Project 2 (2)'!E69</f>
        <v>25600000</v>
      </c>
      <c r="F44" s="19">
        <f>'Project 2 (2)'!F69</f>
        <v>9600000</v>
      </c>
      <c r="G44" s="19">
        <f>'Project 2 (2)'!G69</f>
        <v>6400000</v>
      </c>
    </row>
    <row r="45" spans="1:7" ht="12.75">
      <c r="A45" s="5" t="s">
        <v>30</v>
      </c>
      <c r="B45" s="15">
        <f>B44</f>
        <v>20105429.83034146</v>
      </c>
      <c r="C45" s="15">
        <f>C44</f>
        <v>6514703.129824217</v>
      </c>
      <c r="D45" s="15">
        <f t="shared" si="4"/>
        <v>6427782.052370889</v>
      </c>
      <c r="E45" s="19">
        <f>'Project 2 (2)'!E70</f>
        <v>25600000</v>
      </c>
      <c r="F45" s="19">
        <f>'Project 2 (2)'!F70</f>
        <v>11520000</v>
      </c>
      <c r="G45" s="19">
        <f>'Project 2 (2)'!G70</f>
        <v>8320000</v>
      </c>
    </row>
    <row r="46" spans="1:7" ht="12.75">
      <c r="A46" s="5" t="s">
        <v>31</v>
      </c>
      <c r="B46" s="15">
        <f>B45</f>
        <v>20105429.83034146</v>
      </c>
      <c r="C46" s="15">
        <f>B34</f>
        <v>9805897.228689859</v>
      </c>
      <c r="D46" s="15">
        <f t="shared" si="4"/>
        <v>9718976.15123653</v>
      </c>
      <c r="E46" s="19">
        <f>'Project 2 (2)'!E71</f>
        <v>25600000</v>
      </c>
      <c r="F46" s="19">
        <f>'Project 2 (2)'!F71</f>
        <v>13440000</v>
      </c>
      <c r="G46" s="19">
        <f>'Project 2 (2)'!G71</f>
        <v>10240000</v>
      </c>
    </row>
    <row r="47" spans="1:7" ht="12.75">
      <c r="A47" s="5" t="s">
        <v>32</v>
      </c>
      <c r="B47" s="15">
        <f>B46+D16</f>
        <v>25600000</v>
      </c>
      <c r="C47" s="15">
        <f>C46</f>
        <v>9805897.228689859</v>
      </c>
      <c r="D47" s="15">
        <f t="shared" si="4"/>
        <v>9718976.15123653</v>
      </c>
      <c r="E47" s="19">
        <f>'Project 2 (2)'!E72</f>
        <v>25600000</v>
      </c>
      <c r="F47" s="19">
        <f>'Project 2 (2)'!F72</f>
        <v>15360000</v>
      </c>
      <c r="G47" s="19">
        <f>'Project 2 (2)'!G72</f>
        <v>12160000</v>
      </c>
    </row>
    <row r="48" spans="1:7" ht="12.75">
      <c r="A48" s="5" t="s">
        <v>33</v>
      </c>
      <c r="B48" s="15">
        <f aca="true" t="shared" si="5" ref="B48:B58">$B$47</f>
        <v>25600000</v>
      </c>
      <c r="C48" s="15">
        <f>C47</f>
        <v>9805897.228689859</v>
      </c>
      <c r="D48" s="15">
        <f t="shared" si="4"/>
        <v>9718976.15123653</v>
      </c>
      <c r="E48" s="19">
        <f>'Project 2 (2)'!E73</f>
        <v>25600000</v>
      </c>
      <c r="F48" s="19">
        <f>'Project 2 (2)'!F73</f>
        <v>17280000</v>
      </c>
      <c r="G48" s="19">
        <f>'Project 2 (2)'!G73</f>
        <v>14080000</v>
      </c>
    </row>
    <row r="49" spans="1:7" ht="12.75">
      <c r="A49" s="5" t="s">
        <v>34</v>
      </c>
      <c r="B49" s="15">
        <f t="shared" si="5"/>
        <v>25600000</v>
      </c>
      <c r="C49" s="15">
        <f>C48</f>
        <v>9805897.228689859</v>
      </c>
      <c r="D49" s="15">
        <f t="shared" si="4"/>
        <v>9718976.15123653</v>
      </c>
      <c r="E49" s="19">
        <f>'Project 2 (2)'!E74</f>
        <v>25600000</v>
      </c>
      <c r="F49" s="19">
        <f>'Project 2 (2)'!F74</f>
        <v>19200000</v>
      </c>
      <c r="G49" s="19">
        <f>'Project 2 (2)'!G74</f>
        <v>16000000</v>
      </c>
    </row>
    <row r="50" spans="1:7" ht="12.75">
      <c r="A50" s="5" t="s">
        <v>35</v>
      </c>
      <c r="B50" s="15">
        <f t="shared" si="5"/>
        <v>25600000</v>
      </c>
      <c r="C50" s="15">
        <f>B35+D14</f>
        <v>16460718.137806863</v>
      </c>
      <c r="D50" s="15">
        <f t="shared" si="4"/>
        <v>16373797.060353534</v>
      </c>
      <c r="E50" s="19">
        <f>'Project 2 (2)'!E75</f>
        <v>25600000</v>
      </c>
      <c r="F50" s="19">
        <f>'Project 2 (2)'!F75</f>
        <v>21120000</v>
      </c>
      <c r="G50" s="19">
        <f>'Project 2 (2)'!G75</f>
        <v>17920000</v>
      </c>
    </row>
    <row r="51" spans="1:7" ht="12.75">
      <c r="A51" s="5" t="s">
        <v>36</v>
      </c>
      <c r="B51" s="15">
        <f t="shared" si="5"/>
        <v>25600000</v>
      </c>
      <c r="C51" s="15">
        <f>C50</f>
        <v>16460718.137806863</v>
      </c>
      <c r="D51" s="15">
        <f t="shared" si="4"/>
        <v>16373797.060353534</v>
      </c>
      <c r="E51" s="19">
        <f>'Project 2 (2)'!E76</f>
        <v>25600000</v>
      </c>
      <c r="F51" s="19">
        <f>'Project 2 (2)'!F76</f>
        <v>21760000</v>
      </c>
      <c r="G51" s="19">
        <f>'Project 2 (2)'!G76</f>
        <v>19840000</v>
      </c>
    </row>
    <row r="52" spans="1:7" ht="12.75">
      <c r="A52" s="5" t="s">
        <v>37</v>
      </c>
      <c r="B52" s="15">
        <f t="shared" si="5"/>
        <v>25600000</v>
      </c>
      <c r="C52" s="15">
        <f>C51</f>
        <v>16460718.137806863</v>
      </c>
      <c r="D52" s="15">
        <f t="shared" si="4"/>
        <v>16373797.060353534</v>
      </c>
      <c r="E52" s="19">
        <f>'Project 2 (2)'!E77</f>
        <v>25600000</v>
      </c>
      <c r="F52" s="19">
        <f>'Project 2 (2)'!F77</f>
        <v>22400000</v>
      </c>
      <c r="G52" s="19">
        <f>'Project 2 (2)'!G77</f>
        <v>21760000</v>
      </c>
    </row>
    <row r="53" spans="1:7" ht="12.75">
      <c r="A53" s="5" t="s">
        <v>38</v>
      </c>
      <c r="B53" s="15">
        <f t="shared" si="5"/>
        <v>25600000</v>
      </c>
      <c r="C53" s="15">
        <f>C52</f>
        <v>16460718.137806863</v>
      </c>
      <c r="D53" s="15">
        <f t="shared" si="4"/>
        <v>16373797.060353534</v>
      </c>
      <c r="E53" s="19">
        <f>'Project 2 (2)'!E78</f>
        <v>25600000</v>
      </c>
      <c r="F53" s="19">
        <f>'Project 2 (2)'!F78</f>
        <v>23040000</v>
      </c>
      <c r="G53" s="19">
        <f>'Project 2 (2)'!G78</f>
        <v>22400000</v>
      </c>
    </row>
    <row r="54" spans="1:7" ht="12.75">
      <c r="A54" s="5" t="s">
        <v>39</v>
      </c>
      <c r="B54" s="15">
        <f t="shared" si="5"/>
        <v>25600000</v>
      </c>
      <c r="C54" s="15">
        <f>B46</f>
        <v>20105429.83034146</v>
      </c>
      <c r="D54" s="15">
        <f t="shared" si="4"/>
        <v>20018508.752888132</v>
      </c>
      <c r="E54" s="19">
        <f>'Project 2 (2)'!E79</f>
        <v>25600000</v>
      </c>
      <c r="F54" s="19">
        <f>'Project 2 (2)'!F79</f>
        <v>23680000</v>
      </c>
      <c r="G54" s="19">
        <f>'Project 2 (2)'!G79</f>
        <v>23040000</v>
      </c>
    </row>
    <row r="55" spans="1:7" ht="12.75">
      <c r="A55" s="5" t="s">
        <v>40</v>
      </c>
      <c r="B55" s="15">
        <f t="shared" si="5"/>
        <v>25600000</v>
      </c>
      <c r="C55" s="15">
        <f>C54</f>
        <v>20105429.83034146</v>
      </c>
      <c r="D55" s="15">
        <f t="shared" si="4"/>
        <v>20018508.752888132</v>
      </c>
      <c r="E55" s="19">
        <f>'Project 2 (2)'!E80</f>
        <v>25600000</v>
      </c>
      <c r="F55" s="19">
        <f>'Project 2 (2)'!F80</f>
        <v>23680000</v>
      </c>
      <c r="G55" s="19">
        <f>'Project 2 (2)'!G80</f>
        <v>23680000</v>
      </c>
    </row>
    <row r="56" spans="1:7" ht="12.75">
      <c r="A56" s="5" t="s">
        <v>41</v>
      </c>
      <c r="B56" s="15">
        <f t="shared" si="5"/>
        <v>25600000</v>
      </c>
      <c r="C56" s="15">
        <f>C55</f>
        <v>20105429.83034146</v>
      </c>
      <c r="D56" s="15">
        <f t="shared" si="4"/>
        <v>20018508.752888132</v>
      </c>
      <c r="E56" s="19">
        <f>'Project 2 (2)'!E81</f>
        <v>25600000</v>
      </c>
      <c r="F56" s="19">
        <f>'Project 2 (2)'!F81</f>
        <v>23680000</v>
      </c>
      <c r="G56" s="19">
        <f>'Project 2 (2)'!G81</f>
        <v>24320000</v>
      </c>
    </row>
    <row r="57" spans="1:7" ht="12.75">
      <c r="A57" s="5" t="s">
        <v>42</v>
      </c>
      <c r="B57" s="15">
        <f t="shared" si="5"/>
        <v>25600000</v>
      </c>
      <c r="C57" s="15">
        <f>C56</f>
        <v>20105429.83034146</v>
      </c>
      <c r="D57" s="15">
        <f t="shared" si="4"/>
        <v>20018508.752888132</v>
      </c>
      <c r="E57" s="19">
        <f>'Project 2 (2)'!E82</f>
        <v>25600000</v>
      </c>
      <c r="F57" s="19">
        <f>'Project 2 (2)'!F82</f>
        <v>23680000</v>
      </c>
      <c r="G57" s="19">
        <f>'Project 2 (2)'!G82</f>
        <v>24320000</v>
      </c>
    </row>
    <row r="58" spans="1:7" ht="12.75">
      <c r="A58" s="5" t="s">
        <v>43</v>
      </c>
      <c r="B58" s="15">
        <f t="shared" si="5"/>
        <v>25600000</v>
      </c>
      <c r="C58" s="15">
        <f>B47</f>
        <v>25600000</v>
      </c>
      <c r="D58" s="15">
        <f>C58</f>
        <v>25600000</v>
      </c>
      <c r="E58" s="19">
        <f>'Project 2 (2)'!E83</f>
        <v>25600000</v>
      </c>
      <c r="F58" s="19">
        <f>'Project 2 (2)'!F83</f>
        <v>23680000</v>
      </c>
      <c r="G58" s="19">
        <f>'Project 2 (2)'!G83</f>
        <v>24320000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61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123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124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25600000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6">
        <v>0</v>
      </c>
      <c r="G16" s="51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6">
        <v>0</v>
      </c>
      <c r="G17" s="6">
        <v>0</v>
      </c>
    </row>
    <row r="18" spans="1:7" ht="12.75">
      <c r="A18" s="5" t="s">
        <v>18</v>
      </c>
      <c r="B18" s="6"/>
      <c r="C18" s="6"/>
      <c r="D18" s="6"/>
      <c r="E18" s="32">
        <v>0</v>
      </c>
      <c r="F18" s="6">
        <v>0</v>
      </c>
      <c r="G18" s="6">
        <v>0</v>
      </c>
    </row>
    <row r="19" spans="1:7" ht="12.75">
      <c r="A19" s="5" t="s">
        <v>19</v>
      </c>
      <c r="B19" s="6"/>
      <c r="C19" s="6"/>
      <c r="D19" s="6"/>
      <c r="E19" s="32">
        <v>0</v>
      </c>
      <c r="F19" s="6">
        <v>0</v>
      </c>
      <c r="G19" s="6">
        <v>0</v>
      </c>
    </row>
    <row r="20" spans="1:7" ht="12.75">
      <c r="A20" s="5" t="s">
        <v>20</v>
      </c>
      <c r="B20" s="6"/>
      <c r="C20" s="6"/>
      <c r="D20" s="6"/>
      <c r="E20" s="32">
        <v>0</v>
      </c>
      <c r="F20" s="6">
        <v>0</v>
      </c>
      <c r="G20" s="6">
        <v>0</v>
      </c>
    </row>
    <row r="21" spans="1:7" ht="12.75">
      <c r="A21" s="5" t="s">
        <v>21</v>
      </c>
      <c r="B21" s="6"/>
      <c r="C21" s="6"/>
      <c r="D21" s="6"/>
      <c r="E21" s="32">
        <v>0</v>
      </c>
      <c r="F21" s="6">
        <v>0</v>
      </c>
      <c r="G21" s="6">
        <v>0</v>
      </c>
    </row>
    <row r="22" spans="1:7" ht="12.75">
      <c r="A22" s="5" t="s">
        <v>22</v>
      </c>
      <c r="B22" s="6"/>
      <c r="C22" s="6"/>
      <c r="D22" s="6"/>
      <c r="E22" s="32">
        <v>25600000</v>
      </c>
      <c r="F22" s="6">
        <v>0</v>
      </c>
      <c r="G22" s="6">
        <v>0</v>
      </c>
    </row>
    <row r="23" spans="1:7" ht="12.75">
      <c r="A23" s="5" t="s">
        <v>23</v>
      </c>
      <c r="B23" s="6"/>
      <c r="C23" s="6"/>
      <c r="D23" s="6"/>
      <c r="F23" s="52">
        <v>640000</v>
      </c>
      <c r="G23" s="52">
        <v>0</v>
      </c>
    </row>
    <row r="24" spans="1:7" ht="12.75">
      <c r="A24" s="5" t="s">
        <v>24</v>
      </c>
      <c r="B24" s="6"/>
      <c r="E24" s="32"/>
      <c r="F24" s="52">
        <v>640000</v>
      </c>
      <c r="G24" s="52">
        <v>640000</v>
      </c>
    </row>
    <row r="25" spans="1:7" ht="12.75">
      <c r="A25" s="5" t="s">
        <v>25</v>
      </c>
      <c r="B25" s="6"/>
      <c r="E25" s="32"/>
      <c r="F25" s="52">
        <v>640000</v>
      </c>
      <c r="G25" s="52">
        <v>640000</v>
      </c>
    </row>
    <row r="26" spans="1:7" ht="12.75">
      <c r="A26" s="5" t="s">
        <v>26</v>
      </c>
      <c r="B26" s="6"/>
      <c r="E26" s="32"/>
      <c r="F26" s="52">
        <v>640000</v>
      </c>
      <c r="G26" s="52">
        <v>640000</v>
      </c>
    </row>
    <row r="27" spans="1:7" ht="12.75">
      <c r="A27" s="5" t="s">
        <v>27</v>
      </c>
      <c r="B27" s="6"/>
      <c r="E27" s="32"/>
      <c r="F27" s="6">
        <v>1280000</v>
      </c>
      <c r="G27" s="52">
        <v>640000</v>
      </c>
    </row>
    <row r="28" spans="1:7" ht="12.75">
      <c r="A28" s="5" t="s">
        <v>28</v>
      </c>
      <c r="E28" s="32"/>
      <c r="F28" s="6">
        <v>1280000</v>
      </c>
      <c r="G28" s="6">
        <v>1280000</v>
      </c>
    </row>
    <row r="29" spans="1:7" ht="12.75">
      <c r="A29" s="5" t="s">
        <v>29</v>
      </c>
      <c r="E29" s="32"/>
      <c r="F29" s="6">
        <v>1280000</v>
      </c>
      <c r="G29" s="6">
        <v>1280000</v>
      </c>
    </row>
    <row r="30" spans="1:7" ht="12.75">
      <c r="A30" s="5" t="s">
        <v>30</v>
      </c>
      <c r="E30" s="32"/>
      <c r="F30" s="6">
        <v>1280000</v>
      </c>
      <c r="G30" s="6">
        <v>1280000</v>
      </c>
    </row>
    <row r="31" spans="1:7" ht="12.75">
      <c r="A31" s="5" t="s">
        <v>31</v>
      </c>
      <c r="E31" s="32"/>
      <c r="F31" s="6">
        <v>1920000</v>
      </c>
      <c r="G31" s="6">
        <v>1280000</v>
      </c>
    </row>
    <row r="32" spans="1:7" ht="12.75">
      <c r="A32" s="5" t="s">
        <v>32</v>
      </c>
      <c r="E32" s="32"/>
      <c r="F32" s="6">
        <v>1920000</v>
      </c>
      <c r="G32" s="6">
        <v>1920000</v>
      </c>
    </row>
    <row r="33" spans="1:7" ht="12.75">
      <c r="A33" s="5" t="s">
        <v>33</v>
      </c>
      <c r="E33" s="32"/>
      <c r="F33" s="6">
        <v>1920000</v>
      </c>
      <c r="G33" s="6">
        <v>1920000</v>
      </c>
    </row>
    <row r="34" spans="1:7" ht="12.75">
      <c r="A34" s="5" t="s">
        <v>34</v>
      </c>
      <c r="E34" s="32"/>
      <c r="F34" s="6">
        <v>1920000</v>
      </c>
      <c r="G34" s="6">
        <v>1920000</v>
      </c>
    </row>
    <row r="35" spans="1:7" ht="12.75">
      <c r="A35" s="5" t="s">
        <v>35</v>
      </c>
      <c r="E35" s="32"/>
      <c r="F35" s="52">
        <v>1920000</v>
      </c>
      <c r="G35" s="6">
        <v>1920000</v>
      </c>
    </row>
    <row r="36" spans="1:7" ht="12.75">
      <c r="A36" s="5" t="s">
        <v>36</v>
      </c>
      <c r="E36" s="32"/>
      <c r="F36" s="52">
        <v>1920000</v>
      </c>
      <c r="G36" s="52">
        <v>1920000</v>
      </c>
    </row>
    <row r="37" spans="1:7" ht="12.75">
      <c r="A37" s="5" t="s">
        <v>37</v>
      </c>
      <c r="E37" s="32"/>
      <c r="F37" s="52">
        <v>1920000</v>
      </c>
      <c r="G37" s="52">
        <v>1920000</v>
      </c>
    </row>
    <row r="38" spans="1:7" ht="12.75">
      <c r="A38" s="5" t="s">
        <v>38</v>
      </c>
      <c r="E38" s="32"/>
      <c r="F38" s="52">
        <v>1920000</v>
      </c>
      <c r="G38" s="52">
        <v>1920000</v>
      </c>
    </row>
    <row r="39" spans="1:7" ht="12.75">
      <c r="A39" s="5" t="s">
        <v>39</v>
      </c>
      <c r="E39" s="32"/>
      <c r="F39" s="6">
        <v>640000</v>
      </c>
      <c r="G39" s="52">
        <v>1920000</v>
      </c>
    </row>
    <row r="40" spans="1:7" ht="12.75">
      <c r="A40" s="5" t="s">
        <v>40</v>
      </c>
      <c r="F40" s="6">
        <v>640000</v>
      </c>
      <c r="G40" s="6">
        <v>640000</v>
      </c>
    </row>
    <row r="41" spans="1:7" ht="12.75">
      <c r="A41" s="5" t="s">
        <v>41</v>
      </c>
      <c r="F41" s="6">
        <v>640000</v>
      </c>
      <c r="G41" s="6">
        <v>640000</v>
      </c>
    </row>
    <row r="42" spans="1:7" ht="12.75">
      <c r="A42" s="5" t="s">
        <v>42</v>
      </c>
      <c r="F42" s="6">
        <v>640000</v>
      </c>
      <c r="G42" s="6">
        <v>640000</v>
      </c>
    </row>
    <row r="43" spans="1:7" ht="12.75">
      <c r="A43" s="5" t="s">
        <v>43</v>
      </c>
      <c r="F43" s="6"/>
      <c r="G43" s="6">
        <v>640000</v>
      </c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58">E48+E9</f>
        <v>0</v>
      </c>
      <c r="F49" s="6">
        <f aca="true" t="shared" si="1" ref="F49:F58">F48+F9</f>
        <v>0</v>
      </c>
      <c r="G49" s="6">
        <f aca="true" t="shared" si="2" ref="G49:G58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0</v>
      </c>
      <c r="F58" s="6">
        <f t="shared" si="1"/>
        <v>0</v>
      </c>
      <c r="G58" s="6">
        <f t="shared" si="2"/>
        <v>0</v>
      </c>
    </row>
    <row r="59" spans="1:7" ht="12.75">
      <c r="A59" s="5" t="s">
        <v>19</v>
      </c>
      <c r="B59" s="6"/>
      <c r="C59" s="6"/>
      <c r="D59" s="6"/>
      <c r="E59" s="6">
        <v>0</v>
      </c>
      <c r="F59" s="6">
        <f>F58+F19</f>
        <v>0</v>
      </c>
      <c r="G59" s="6">
        <f>G58+G19</f>
        <v>0</v>
      </c>
    </row>
    <row r="60" spans="1:7" ht="12.75">
      <c r="A60" s="5" t="s">
        <v>20</v>
      </c>
      <c r="B60" s="6"/>
      <c r="C60" s="6"/>
      <c r="D60" s="6"/>
      <c r="E60" s="6">
        <f>E59+E20</f>
        <v>0</v>
      </c>
      <c r="F60" s="6">
        <v>0</v>
      </c>
      <c r="G60" s="6">
        <f>G59+G20</f>
        <v>0</v>
      </c>
    </row>
    <row r="61" spans="1:7" ht="12.75">
      <c r="A61" s="5" t="s">
        <v>21</v>
      </c>
      <c r="B61" s="6"/>
      <c r="C61" s="6"/>
      <c r="D61" s="6"/>
      <c r="E61" s="6">
        <v>0</v>
      </c>
      <c r="F61" s="6">
        <v>0</v>
      </c>
      <c r="G61" s="6">
        <f>G60+G23</f>
        <v>0</v>
      </c>
    </row>
    <row r="62" spans="1:7" ht="12.75">
      <c r="A62" s="5" t="s">
        <v>22</v>
      </c>
      <c r="B62" s="6"/>
      <c r="C62" s="6"/>
      <c r="D62" s="6"/>
      <c r="E62" s="6">
        <f>E61+E22</f>
        <v>25600000</v>
      </c>
      <c r="F62" s="6">
        <v>0</v>
      </c>
      <c r="G62" s="6">
        <v>0</v>
      </c>
    </row>
    <row r="63" spans="1:7" ht="12.75">
      <c r="A63" s="5" t="s">
        <v>23</v>
      </c>
      <c r="B63" s="6"/>
      <c r="C63" s="6"/>
      <c r="D63" s="6"/>
      <c r="E63" s="6">
        <f aca="true" t="shared" si="3" ref="E63:E83">E62+E23</f>
        <v>25600000</v>
      </c>
      <c r="F63" s="6">
        <f aca="true" t="shared" si="4" ref="F63:F83">F62+F26</f>
        <v>640000</v>
      </c>
      <c r="G63" s="6">
        <v>0</v>
      </c>
    </row>
    <row r="64" spans="1:7" ht="12.75">
      <c r="A64" s="5" t="s">
        <v>24</v>
      </c>
      <c r="B64" s="6"/>
      <c r="C64" s="6"/>
      <c r="D64" s="6"/>
      <c r="E64" s="6">
        <f t="shared" si="3"/>
        <v>25600000</v>
      </c>
      <c r="F64" s="6">
        <f t="shared" si="4"/>
        <v>1920000</v>
      </c>
      <c r="G64" s="6">
        <f aca="true" t="shared" si="5" ref="G64:G83">G63+G26</f>
        <v>640000</v>
      </c>
    </row>
    <row r="65" spans="1:7" ht="12.75">
      <c r="A65" s="5" t="s">
        <v>25</v>
      </c>
      <c r="B65" s="6"/>
      <c r="C65" s="6"/>
      <c r="D65" s="6"/>
      <c r="E65" s="6">
        <f t="shared" si="3"/>
        <v>25600000</v>
      </c>
      <c r="F65" s="6">
        <f t="shared" si="4"/>
        <v>3200000</v>
      </c>
      <c r="G65" s="6">
        <f t="shared" si="5"/>
        <v>1280000</v>
      </c>
    </row>
    <row r="66" spans="1:7" ht="12.75">
      <c r="A66" s="5" t="s">
        <v>26</v>
      </c>
      <c r="B66" s="6"/>
      <c r="C66" s="6"/>
      <c r="D66" s="6"/>
      <c r="E66" s="6">
        <f t="shared" si="3"/>
        <v>25600000</v>
      </c>
      <c r="F66" s="6">
        <f t="shared" si="4"/>
        <v>4480000</v>
      </c>
      <c r="G66" s="6">
        <f t="shared" si="5"/>
        <v>2560000</v>
      </c>
    </row>
    <row r="67" spans="1:7" ht="12.75">
      <c r="A67" s="5" t="s">
        <v>27</v>
      </c>
      <c r="B67" s="6"/>
      <c r="C67" s="6"/>
      <c r="D67" s="6"/>
      <c r="E67" s="6">
        <f t="shared" si="3"/>
        <v>25600000</v>
      </c>
      <c r="F67" s="6">
        <f t="shared" si="4"/>
        <v>5760000</v>
      </c>
      <c r="G67" s="6">
        <f t="shared" si="5"/>
        <v>3840000</v>
      </c>
    </row>
    <row r="68" spans="1:7" ht="12.75">
      <c r="A68" s="5" t="s">
        <v>28</v>
      </c>
      <c r="B68" s="6"/>
      <c r="C68" s="6"/>
      <c r="D68" s="6"/>
      <c r="E68" s="6">
        <f t="shared" si="3"/>
        <v>25600000</v>
      </c>
      <c r="F68" s="6">
        <f t="shared" si="4"/>
        <v>7680000</v>
      </c>
      <c r="G68" s="6">
        <f t="shared" si="5"/>
        <v>5120000</v>
      </c>
    </row>
    <row r="69" spans="1:7" ht="12.75">
      <c r="A69" s="5" t="s">
        <v>29</v>
      </c>
      <c r="B69" s="6"/>
      <c r="C69" s="6"/>
      <c r="D69" s="6"/>
      <c r="E69" s="6">
        <f t="shared" si="3"/>
        <v>25600000</v>
      </c>
      <c r="F69" s="6">
        <f t="shared" si="4"/>
        <v>9600000</v>
      </c>
      <c r="G69" s="6">
        <f t="shared" si="5"/>
        <v>6400000</v>
      </c>
    </row>
    <row r="70" spans="1:7" ht="12.75">
      <c r="A70" s="5" t="s">
        <v>30</v>
      </c>
      <c r="B70" s="6"/>
      <c r="C70" s="6"/>
      <c r="D70" s="6"/>
      <c r="E70" s="6">
        <f t="shared" si="3"/>
        <v>25600000</v>
      </c>
      <c r="F70" s="6">
        <f t="shared" si="4"/>
        <v>11520000</v>
      </c>
      <c r="G70" s="6">
        <f t="shared" si="5"/>
        <v>8320000</v>
      </c>
    </row>
    <row r="71" spans="1:7" ht="12.75">
      <c r="A71" s="5" t="s">
        <v>31</v>
      </c>
      <c r="B71" s="6"/>
      <c r="C71" s="6"/>
      <c r="D71" s="6"/>
      <c r="E71" s="6">
        <f t="shared" si="3"/>
        <v>25600000</v>
      </c>
      <c r="F71" s="6">
        <f t="shared" si="4"/>
        <v>13440000</v>
      </c>
      <c r="G71" s="6">
        <f t="shared" si="5"/>
        <v>10240000</v>
      </c>
    </row>
    <row r="72" spans="1:7" ht="12.75">
      <c r="A72" s="5" t="s">
        <v>32</v>
      </c>
      <c r="B72" s="6"/>
      <c r="C72" s="6"/>
      <c r="D72" s="6"/>
      <c r="E72" s="6">
        <f t="shared" si="3"/>
        <v>25600000</v>
      </c>
      <c r="F72" s="6">
        <f t="shared" si="4"/>
        <v>15360000</v>
      </c>
      <c r="G72" s="6">
        <f t="shared" si="5"/>
        <v>12160000</v>
      </c>
    </row>
    <row r="73" spans="1:7" ht="12.75">
      <c r="A73" s="5" t="s">
        <v>33</v>
      </c>
      <c r="B73" s="6"/>
      <c r="C73" s="6"/>
      <c r="D73" s="6"/>
      <c r="E73" s="6">
        <f t="shared" si="3"/>
        <v>25600000</v>
      </c>
      <c r="F73" s="6">
        <f t="shared" si="4"/>
        <v>17280000</v>
      </c>
      <c r="G73" s="6">
        <f t="shared" si="5"/>
        <v>14080000</v>
      </c>
    </row>
    <row r="74" spans="1:7" ht="12.75">
      <c r="A74" s="5" t="s">
        <v>34</v>
      </c>
      <c r="B74" s="6"/>
      <c r="C74" s="6"/>
      <c r="D74" s="6"/>
      <c r="E74" s="6">
        <f t="shared" si="3"/>
        <v>25600000</v>
      </c>
      <c r="F74" s="6">
        <f t="shared" si="4"/>
        <v>19200000</v>
      </c>
      <c r="G74" s="6">
        <f t="shared" si="5"/>
        <v>16000000</v>
      </c>
    </row>
    <row r="75" spans="1:7" ht="12.75">
      <c r="A75" s="5" t="s">
        <v>35</v>
      </c>
      <c r="B75" s="6"/>
      <c r="C75" s="6"/>
      <c r="D75" s="6"/>
      <c r="E75" s="6">
        <f t="shared" si="3"/>
        <v>25600000</v>
      </c>
      <c r="F75" s="6">
        <f t="shared" si="4"/>
        <v>21120000</v>
      </c>
      <c r="G75" s="6">
        <f t="shared" si="5"/>
        <v>17920000</v>
      </c>
    </row>
    <row r="76" spans="1:7" ht="12.75">
      <c r="A76" s="5" t="s">
        <v>36</v>
      </c>
      <c r="B76" s="6"/>
      <c r="C76" s="6"/>
      <c r="D76" s="6"/>
      <c r="E76" s="6">
        <f t="shared" si="3"/>
        <v>25600000</v>
      </c>
      <c r="F76" s="6">
        <f t="shared" si="4"/>
        <v>21760000</v>
      </c>
      <c r="G76" s="6">
        <f t="shared" si="5"/>
        <v>19840000</v>
      </c>
    </row>
    <row r="77" spans="1:7" ht="12.75">
      <c r="A77" s="5" t="s">
        <v>37</v>
      </c>
      <c r="B77" s="6"/>
      <c r="C77" s="6"/>
      <c r="D77" s="6"/>
      <c r="E77" s="6">
        <f t="shared" si="3"/>
        <v>25600000</v>
      </c>
      <c r="F77" s="6">
        <f t="shared" si="4"/>
        <v>22400000</v>
      </c>
      <c r="G77" s="6">
        <f t="shared" si="5"/>
        <v>21760000</v>
      </c>
    </row>
    <row r="78" spans="1:7" ht="12.75">
      <c r="A78" s="5" t="s">
        <v>38</v>
      </c>
      <c r="B78" s="6"/>
      <c r="C78" s="6"/>
      <c r="D78" s="6"/>
      <c r="E78" s="6">
        <f t="shared" si="3"/>
        <v>25600000</v>
      </c>
      <c r="F78" s="6">
        <f t="shared" si="4"/>
        <v>23040000</v>
      </c>
      <c r="G78" s="6">
        <f t="shared" si="5"/>
        <v>22400000</v>
      </c>
    </row>
    <row r="79" spans="1:7" ht="12.75">
      <c r="A79" s="5" t="s">
        <v>39</v>
      </c>
      <c r="B79" s="6"/>
      <c r="C79" s="6"/>
      <c r="D79" s="6"/>
      <c r="E79" s="6">
        <f t="shared" si="3"/>
        <v>25600000</v>
      </c>
      <c r="F79" s="6">
        <f t="shared" si="4"/>
        <v>23680000</v>
      </c>
      <c r="G79" s="6">
        <f t="shared" si="5"/>
        <v>23040000</v>
      </c>
    </row>
    <row r="80" spans="1:7" ht="12.75">
      <c r="A80" s="5" t="s">
        <v>40</v>
      </c>
      <c r="B80" s="6"/>
      <c r="C80" s="6"/>
      <c r="D80" s="6"/>
      <c r="E80" s="6">
        <f t="shared" si="3"/>
        <v>25600000</v>
      </c>
      <c r="F80" s="6">
        <f t="shared" si="4"/>
        <v>23680000</v>
      </c>
      <c r="G80" s="6">
        <f t="shared" si="5"/>
        <v>23680000</v>
      </c>
    </row>
    <row r="81" spans="1:7" ht="12.75">
      <c r="A81" s="5" t="s">
        <v>41</v>
      </c>
      <c r="B81" s="6"/>
      <c r="C81" s="6"/>
      <c r="D81" s="6"/>
      <c r="E81" s="6">
        <f t="shared" si="3"/>
        <v>25600000</v>
      </c>
      <c r="F81" s="6">
        <f t="shared" si="4"/>
        <v>23680000</v>
      </c>
      <c r="G81" s="6">
        <f t="shared" si="5"/>
        <v>24320000</v>
      </c>
    </row>
    <row r="82" spans="1:7" ht="12.75">
      <c r="A82" s="5" t="s">
        <v>42</v>
      </c>
      <c r="B82" s="6"/>
      <c r="C82" s="6"/>
      <c r="D82" s="6"/>
      <c r="E82" s="6">
        <f t="shared" si="3"/>
        <v>25600000</v>
      </c>
      <c r="F82" s="6">
        <f t="shared" si="4"/>
        <v>23680000</v>
      </c>
      <c r="G82" s="6">
        <f t="shared" si="5"/>
        <v>24320000</v>
      </c>
    </row>
    <row r="83" spans="1:7" ht="12.75">
      <c r="A83" s="5" t="s">
        <v>43</v>
      </c>
      <c r="B83" s="6"/>
      <c r="C83" s="6"/>
      <c r="D83" s="6"/>
      <c r="E83" s="6">
        <f t="shared" si="3"/>
        <v>25600000</v>
      </c>
      <c r="F83" s="6">
        <f t="shared" si="4"/>
        <v>23680000</v>
      </c>
      <c r="G83" s="6">
        <f t="shared" si="5"/>
        <v>24320000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16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125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126</v>
      </c>
      <c r="F4" s="31" t="s">
        <v>72</v>
      </c>
    </row>
    <row r="5" spans="1:6" ht="15.75">
      <c r="A5" t="s">
        <v>89</v>
      </c>
      <c r="B5" s="32">
        <v>25600000</v>
      </c>
      <c r="F5" s="31"/>
    </row>
    <row r="6" spans="1:2" ht="12.75">
      <c r="A6" t="s">
        <v>114</v>
      </c>
      <c r="B6" s="32">
        <v>2688000</v>
      </c>
    </row>
    <row r="7" spans="1:9" ht="12.75">
      <c r="A7" s="118" t="s">
        <v>0</v>
      </c>
      <c r="B7" s="119"/>
      <c r="C7" s="120"/>
      <c r="D7" s="27" t="s">
        <v>120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119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68000000</v>
      </c>
      <c r="H9" s="71">
        <f aca="true" t="shared" si="0" ref="H9:H14">G9/$G$15</f>
        <v>0.08589438689933152</v>
      </c>
      <c r="I9" s="72">
        <f aca="true" t="shared" si="1" ref="I9:I14">H9*$B$6</f>
        <v>230884.1119854031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2143960.890203969</v>
      </c>
      <c r="F10" s="81" t="s">
        <v>51</v>
      </c>
      <c r="G10" s="64">
        <v>25600000</v>
      </c>
      <c r="H10" s="63">
        <f t="shared" si="0"/>
        <v>0.03233671036210128</v>
      </c>
      <c r="I10" s="64">
        <f t="shared" si="1"/>
        <v>86921.07745332824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4370742.239620248</v>
      </c>
      <c r="F11" s="68" t="s">
        <v>52</v>
      </c>
      <c r="G11" s="75">
        <v>25600000</v>
      </c>
      <c r="H11" s="74">
        <f t="shared" si="0"/>
        <v>0.03233671036210128</v>
      </c>
      <c r="I11" s="75">
        <f t="shared" si="1"/>
        <v>86921.07745332824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3291194.0988656417</v>
      </c>
      <c r="F12" s="55" t="s">
        <v>83</v>
      </c>
      <c r="G12" s="57">
        <v>25600000</v>
      </c>
      <c r="H12" s="63">
        <f t="shared" si="0"/>
        <v>0.03233671036210128</v>
      </c>
      <c r="I12" s="64">
        <f t="shared" si="1"/>
        <v>86921.07745332824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3276350.708054968</v>
      </c>
      <c r="F13" s="55" t="s">
        <v>109</v>
      </c>
      <c r="G13" s="57">
        <v>480000000</v>
      </c>
      <c r="H13" s="63">
        <f t="shared" si="0"/>
        <v>0.606313319289399</v>
      </c>
      <c r="I13" s="64">
        <f t="shared" si="1"/>
        <v>1629770.2022499046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3378470.2010620357</v>
      </c>
      <c r="F14" s="55" t="s">
        <v>110</v>
      </c>
      <c r="G14" s="57">
        <v>166869892</v>
      </c>
      <c r="H14" s="63">
        <f t="shared" si="0"/>
        <v>0.21078216272496567</v>
      </c>
      <c r="I14" s="64">
        <f t="shared" si="1"/>
        <v>566582.4534047077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3644711.6925345953</v>
      </c>
      <c r="F15" s="47" t="s">
        <v>53</v>
      </c>
      <c r="G15" s="69">
        <f>SUM(G9:G14)</f>
        <v>791669892</v>
      </c>
      <c r="H15" s="95"/>
      <c r="I15" s="69">
        <f>SUM(I9:I14)</f>
        <v>2688000.0000000005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5494570.169658543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25600000</v>
      </c>
    </row>
    <row r="20" ht="15.75">
      <c r="A20" s="31" t="s">
        <v>91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3 (2)'!E48</f>
        <v>0</v>
      </c>
      <c r="F23" s="19">
        <f>'Project 3 (2)'!F48</f>
        <v>0</v>
      </c>
      <c r="G23" s="19">
        <f>'Project 3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3 (2)'!E49</f>
        <v>0</v>
      </c>
      <c r="F24" s="19">
        <f>'Project 3 (2)'!F49</f>
        <v>0</v>
      </c>
      <c r="G24" s="19">
        <f>'Project 3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3 (2)'!E50</f>
        <v>0</v>
      </c>
      <c r="F25" s="19">
        <f>'Project 3 (2)'!F50</f>
        <v>0</v>
      </c>
      <c r="G25" s="19">
        <f>'Project 3 (2)'!G50</f>
        <v>0</v>
      </c>
    </row>
    <row r="26" spans="1:7" ht="12.75">
      <c r="A26" s="5" t="s">
        <v>11</v>
      </c>
      <c r="B26" s="15">
        <f>D10</f>
        <v>2143960.890203969</v>
      </c>
      <c r="C26" s="15">
        <v>0</v>
      </c>
      <c r="D26" s="15">
        <v>0</v>
      </c>
      <c r="E26" s="19">
        <f>'Project 3 (2)'!E51</f>
        <v>0</v>
      </c>
      <c r="F26" s="19">
        <f>'Project 3 (2)'!F51</f>
        <v>0</v>
      </c>
      <c r="G26" s="19">
        <f>'Project 3 (2)'!G51</f>
        <v>0</v>
      </c>
    </row>
    <row r="27" spans="1:7" ht="12.75">
      <c r="A27" s="5" t="s">
        <v>12</v>
      </c>
      <c r="B27" s="15">
        <f>B26+D11</f>
        <v>6514703.129824217</v>
      </c>
      <c r="C27" s="15">
        <v>0</v>
      </c>
      <c r="D27" s="15">
        <v>0</v>
      </c>
      <c r="E27" s="19">
        <f>'Project 3 (2)'!E52</f>
        <v>0</v>
      </c>
      <c r="F27" s="19">
        <f>'Project 3 (2)'!F52</f>
        <v>0</v>
      </c>
      <c r="G27" s="19">
        <f>'Project 3 (2)'!G52</f>
        <v>0</v>
      </c>
    </row>
    <row r="28" spans="1:7" ht="12.75">
      <c r="A28" s="5" t="s">
        <v>13</v>
      </c>
      <c r="B28" s="15">
        <f>B27</f>
        <v>6514703.129824217</v>
      </c>
      <c r="C28" s="15">
        <v>0</v>
      </c>
      <c r="D28" s="15">
        <v>0</v>
      </c>
      <c r="E28" s="19">
        <f>'Project 3 (2)'!E53</f>
        <v>0</v>
      </c>
      <c r="F28" s="19">
        <f>'Project 3 (2)'!F53</f>
        <v>0</v>
      </c>
      <c r="G28" s="19">
        <f>'Project 3 (2)'!G53</f>
        <v>0</v>
      </c>
    </row>
    <row r="29" spans="1:7" ht="12.75">
      <c r="A29" s="5" t="s">
        <v>14</v>
      </c>
      <c r="B29" s="15">
        <f>B28</f>
        <v>6514703.129824217</v>
      </c>
      <c r="C29" s="15">
        <v>0</v>
      </c>
      <c r="D29" s="15">
        <v>0</v>
      </c>
      <c r="E29" s="19">
        <f>'Project 3 (2)'!E54</f>
        <v>0</v>
      </c>
      <c r="F29" s="19">
        <f>'Project 3 (2)'!F54</f>
        <v>0</v>
      </c>
      <c r="G29" s="19">
        <f>'Project 3 (2)'!G54</f>
        <v>0</v>
      </c>
    </row>
    <row r="30" spans="1:7" ht="12.75">
      <c r="A30" s="5" t="s">
        <v>15</v>
      </c>
      <c r="B30" s="15">
        <f>B29</f>
        <v>6514703.129824217</v>
      </c>
      <c r="C30" s="15">
        <v>0</v>
      </c>
      <c r="D30" s="15">
        <v>0</v>
      </c>
      <c r="E30" s="19">
        <f>'Project 3 (2)'!E55</f>
        <v>25600000</v>
      </c>
      <c r="F30" s="19">
        <f>'Project 3 (2)'!F55</f>
        <v>0</v>
      </c>
      <c r="G30" s="19">
        <f>'Project 3 (2)'!G55</f>
        <v>0</v>
      </c>
    </row>
    <row r="31" spans="1:7" ht="12.75">
      <c r="A31" s="5" t="s">
        <v>16</v>
      </c>
      <c r="B31" s="15">
        <f>B30+D12</f>
        <v>9805897.228689859</v>
      </c>
      <c r="C31" s="15">
        <v>0</v>
      </c>
      <c r="D31" s="15">
        <v>0</v>
      </c>
      <c r="E31" s="19">
        <f>'Project 3 (2)'!E56</f>
        <v>25600000</v>
      </c>
      <c r="F31" s="19">
        <f>'Project 3 (2)'!F56</f>
        <v>640000</v>
      </c>
      <c r="G31" s="19">
        <f>'Project 3 (2)'!G56</f>
        <v>0</v>
      </c>
    </row>
    <row r="32" spans="1:7" ht="12.75">
      <c r="A32" s="5" t="s">
        <v>17</v>
      </c>
      <c r="B32" s="15">
        <f>B31</f>
        <v>9805897.228689859</v>
      </c>
      <c r="C32" s="15">
        <v>0</v>
      </c>
      <c r="D32" s="15">
        <v>0</v>
      </c>
      <c r="E32" s="19">
        <f>'Project 3 (2)'!E57</f>
        <v>25600000</v>
      </c>
      <c r="F32" s="19">
        <f>'Project 3 (2)'!F57</f>
        <v>1280000</v>
      </c>
      <c r="G32" s="19">
        <f>'Project 3 (2)'!G57</f>
        <v>640000</v>
      </c>
    </row>
    <row r="33" spans="1:7" ht="12.75">
      <c r="A33" s="5" t="s">
        <v>18</v>
      </c>
      <c r="B33" s="15">
        <f>B32</f>
        <v>9805897.228689859</v>
      </c>
      <c r="C33" s="15">
        <v>0</v>
      </c>
      <c r="D33" s="15">
        <v>0</v>
      </c>
      <c r="E33" s="19">
        <f>'Project 3 (2)'!E58</f>
        <v>25600000</v>
      </c>
      <c r="F33" s="19">
        <f>'Project 3 (2)'!F58</f>
        <v>1920000</v>
      </c>
      <c r="G33" s="19">
        <f>'Project 3 (2)'!G58</f>
        <v>1280000</v>
      </c>
    </row>
    <row r="34" spans="1:7" ht="12.75">
      <c r="A34" s="5" t="s">
        <v>19</v>
      </c>
      <c r="B34" s="15">
        <f>B33</f>
        <v>9805897.228689859</v>
      </c>
      <c r="C34" s="15">
        <v>0</v>
      </c>
      <c r="D34" s="15">
        <v>0</v>
      </c>
      <c r="E34" s="19">
        <f>'Project 3 (2)'!E59</f>
        <v>25600000</v>
      </c>
      <c r="F34" s="19">
        <f>'Project 3 (2)'!F59</f>
        <v>2560000</v>
      </c>
      <c r="G34" s="19">
        <f>'Project 3 (2)'!G59</f>
        <v>1920000</v>
      </c>
    </row>
    <row r="35" spans="1:7" ht="12.75">
      <c r="A35" s="5" t="s">
        <v>20</v>
      </c>
      <c r="B35" s="15">
        <f>B34+D13</f>
        <v>13082247.936744828</v>
      </c>
      <c r="C35" s="15">
        <v>0</v>
      </c>
      <c r="D35" s="15">
        <v>0</v>
      </c>
      <c r="E35" s="19">
        <f>'Project 3 (2)'!E60</f>
        <v>25600000</v>
      </c>
      <c r="F35" s="19">
        <f>'Project 3 (2)'!F60</f>
        <v>5120000</v>
      </c>
      <c r="G35" s="19">
        <f>'Project 3 (2)'!G60</f>
        <v>2560000</v>
      </c>
    </row>
    <row r="36" spans="1:7" ht="12.75">
      <c r="A36" s="5" t="s">
        <v>21</v>
      </c>
      <c r="B36" s="15">
        <f>B35</f>
        <v>13082247.936744828</v>
      </c>
      <c r="C36" s="15">
        <v>0</v>
      </c>
      <c r="D36" s="15">
        <v>0</v>
      </c>
      <c r="E36" s="19">
        <f>'Project 3 (2)'!E61</f>
        <v>25600000</v>
      </c>
      <c r="F36" s="19">
        <f>'Project 3 (2)'!F61</f>
        <v>7680000</v>
      </c>
      <c r="G36" s="19">
        <f>'Project 3 (2)'!G61</f>
        <v>5120000</v>
      </c>
    </row>
    <row r="37" spans="1:7" ht="12.75">
      <c r="A37" s="5" t="s">
        <v>22</v>
      </c>
      <c r="B37" s="15">
        <f>B36</f>
        <v>13082247.936744828</v>
      </c>
      <c r="C37" s="15">
        <v>0</v>
      </c>
      <c r="D37" s="15">
        <v>0</v>
      </c>
      <c r="E37" s="19">
        <f>'Project 3 (2)'!E62</f>
        <v>25600000</v>
      </c>
      <c r="F37" s="19">
        <f>'Project 3 (2)'!F62</f>
        <v>10240000</v>
      </c>
      <c r="G37" s="19">
        <f>'Project 3 (2)'!G62</f>
        <v>7680000</v>
      </c>
    </row>
    <row r="38" spans="1:7" ht="12.75">
      <c r="A38" s="5" t="s">
        <v>23</v>
      </c>
      <c r="B38" s="15">
        <f>B37</f>
        <v>13082247.936744828</v>
      </c>
      <c r="C38" s="15">
        <f>B26</f>
        <v>2143960.890203969</v>
      </c>
      <c r="D38" s="15">
        <f>C38-$I$11</f>
        <v>2057039.8127506408</v>
      </c>
      <c r="E38" s="19">
        <f>'Project 3 (2)'!E63</f>
        <v>25600000</v>
      </c>
      <c r="F38" s="19">
        <f>'Project 3 (2)'!F63</f>
        <v>12800000</v>
      </c>
      <c r="G38" s="19">
        <f>'Project 3 (2)'!G63</f>
        <v>10240000</v>
      </c>
    </row>
    <row r="39" spans="1:7" ht="12.75">
      <c r="A39" s="5" t="s">
        <v>24</v>
      </c>
      <c r="B39" s="15">
        <f>B38+D14</f>
        <v>16460718.137806863</v>
      </c>
      <c r="C39" s="15">
        <f>C38</f>
        <v>2143960.890203969</v>
      </c>
      <c r="D39" s="15">
        <f aca="true" t="shared" si="4" ref="D39:D57">C39-$I$11</f>
        <v>2057039.8127506408</v>
      </c>
      <c r="E39" s="19">
        <f>'Project 3 (2)'!E64</f>
        <v>25600000</v>
      </c>
      <c r="F39" s="19">
        <f>'Project 3 (2)'!F64</f>
        <v>15360000</v>
      </c>
      <c r="G39" s="19">
        <f>'Project 3 (2)'!G64</f>
        <v>12800000</v>
      </c>
    </row>
    <row r="40" spans="1:7" ht="12.75">
      <c r="A40" s="5" t="s">
        <v>25</v>
      </c>
      <c r="B40" s="15">
        <f>B39</f>
        <v>16460718.137806863</v>
      </c>
      <c r="C40" s="15">
        <f>C39</f>
        <v>2143960.890203969</v>
      </c>
      <c r="D40" s="15">
        <f t="shared" si="4"/>
        <v>2057039.8127506408</v>
      </c>
      <c r="E40" s="19">
        <f>'Project 3 (2)'!E65</f>
        <v>25600000</v>
      </c>
      <c r="F40" s="19">
        <f>'Project 3 (2)'!F65</f>
        <v>17920000</v>
      </c>
      <c r="G40" s="19">
        <f>'Project 3 (2)'!G65</f>
        <v>15360000</v>
      </c>
    </row>
    <row r="41" spans="1:7" ht="12.75">
      <c r="A41" s="5" t="s">
        <v>26</v>
      </c>
      <c r="B41" s="15">
        <f>B40</f>
        <v>16460718.137806863</v>
      </c>
      <c r="C41" s="15">
        <f>C40</f>
        <v>2143960.890203969</v>
      </c>
      <c r="D41" s="15">
        <f t="shared" si="4"/>
        <v>2057039.8127506408</v>
      </c>
      <c r="E41" s="19">
        <f>'Project 3 (2)'!E66</f>
        <v>25600000</v>
      </c>
      <c r="F41" s="19">
        <f>'Project 3 (2)'!F66</f>
        <v>20480000</v>
      </c>
      <c r="G41" s="19">
        <f>'Project 3 (2)'!G66</f>
        <v>17920000</v>
      </c>
    </row>
    <row r="42" spans="1:7" ht="12.75">
      <c r="A42" s="5" t="s">
        <v>27</v>
      </c>
      <c r="B42" s="15">
        <f>B41</f>
        <v>16460718.137806863</v>
      </c>
      <c r="C42" s="15">
        <f>B27</f>
        <v>6514703.129824217</v>
      </c>
      <c r="D42" s="15">
        <f t="shared" si="4"/>
        <v>6427782.052370889</v>
      </c>
      <c r="E42" s="19">
        <f>'Project 3 (2)'!E67</f>
        <v>25600000</v>
      </c>
      <c r="F42" s="19">
        <f>'Project 3 (2)'!F67</f>
        <v>23040000</v>
      </c>
      <c r="G42" s="19">
        <f>'Project 3 (2)'!G67</f>
        <v>20480000</v>
      </c>
    </row>
    <row r="43" spans="1:7" ht="12.75">
      <c r="A43" s="5" t="s">
        <v>28</v>
      </c>
      <c r="B43" s="15">
        <f>B42+D15</f>
        <v>20105429.83034146</v>
      </c>
      <c r="C43" s="15">
        <f>C42</f>
        <v>6514703.129824217</v>
      </c>
      <c r="D43" s="15">
        <f t="shared" si="4"/>
        <v>6427782.052370889</v>
      </c>
      <c r="E43" s="19">
        <f>'Project 3 (2)'!E68</f>
        <v>25600000</v>
      </c>
      <c r="F43" s="19">
        <f>'Project 3 (2)'!F68</f>
        <v>23680000</v>
      </c>
      <c r="G43" s="19">
        <f>'Project 3 (2)'!G68</f>
        <v>23040000</v>
      </c>
    </row>
    <row r="44" spans="1:7" ht="12.75">
      <c r="A44" s="5" t="s">
        <v>29</v>
      </c>
      <c r="B44" s="15">
        <f>B43</f>
        <v>20105429.83034146</v>
      </c>
      <c r="C44" s="15">
        <f>C43</f>
        <v>6514703.129824217</v>
      </c>
      <c r="D44" s="15">
        <f t="shared" si="4"/>
        <v>6427782.052370889</v>
      </c>
      <c r="E44" s="19">
        <f>'Project 3 (2)'!E69</f>
        <v>25600000</v>
      </c>
      <c r="F44" s="19">
        <f>'Project 3 (2)'!F69</f>
        <v>24320000</v>
      </c>
      <c r="G44" s="19">
        <f>'Project 3 (2)'!G69</f>
        <v>23680000</v>
      </c>
    </row>
    <row r="45" spans="1:7" ht="12.75">
      <c r="A45" s="5" t="s">
        <v>30</v>
      </c>
      <c r="B45" s="15">
        <f>B44</f>
        <v>20105429.83034146</v>
      </c>
      <c r="C45" s="15">
        <f>C44</f>
        <v>6514703.129824217</v>
      </c>
      <c r="D45" s="15">
        <f t="shared" si="4"/>
        <v>6427782.052370889</v>
      </c>
      <c r="E45" s="19">
        <f>'Project 3 (2)'!E70</f>
        <v>25600000</v>
      </c>
      <c r="F45" s="19">
        <f>'Project 3 (2)'!F70</f>
        <v>24960000</v>
      </c>
      <c r="G45" s="19">
        <f>'Project 3 (2)'!G70</f>
        <v>24320000</v>
      </c>
    </row>
    <row r="46" spans="1:7" ht="12.75">
      <c r="A46" s="5" t="s">
        <v>31</v>
      </c>
      <c r="B46" s="15">
        <f>B45</f>
        <v>20105429.83034146</v>
      </c>
      <c r="C46" s="15">
        <f>B34</f>
        <v>9805897.228689859</v>
      </c>
      <c r="D46" s="15">
        <f t="shared" si="4"/>
        <v>9718976.15123653</v>
      </c>
      <c r="E46" s="19">
        <f>'Project 3 (2)'!E71</f>
        <v>25600000</v>
      </c>
      <c r="F46" s="19">
        <f>'Project 3 (2)'!F71</f>
        <v>25600000</v>
      </c>
      <c r="G46" s="19">
        <f>'Project 3 (2)'!G71</f>
        <v>24960000</v>
      </c>
    </row>
    <row r="47" spans="1:7" ht="12.75">
      <c r="A47" s="5" t="s">
        <v>32</v>
      </c>
      <c r="B47" s="15">
        <f>B46+D16</f>
        <v>25600000</v>
      </c>
      <c r="C47" s="15">
        <f>C46</f>
        <v>9805897.228689859</v>
      </c>
      <c r="D47" s="15">
        <f t="shared" si="4"/>
        <v>9718976.15123653</v>
      </c>
      <c r="E47" s="19">
        <f>'Project 3 (2)'!E72</f>
        <v>25600000</v>
      </c>
      <c r="F47" s="19">
        <f>'Project 3 (2)'!F72</f>
        <v>25600000</v>
      </c>
      <c r="G47" s="19">
        <f>'Project 3 (2)'!G72</f>
        <v>25600000</v>
      </c>
    </row>
    <row r="48" spans="1:7" ht="12.75">
      <c r="A48" s="5" t="s">
        <v>33</v>
      </c>
      <c r="B48" s="15">
        <f aca="true" t="shared" si="5" ref="B48:B58">$B$47</f>
        <v>25600000</v>
      </c>
      <c r="C48" s="15">
        <f>C47</f>
        <v>9805897.228689859</v>
      </c>
      <c r="D48" s="15">
        <f t="shared" si="4"/>
        <v>9718976.15123653</v>
      </c>
      <c r="E48" s="19">
        <f>'Project 3 (2)'!E73</f>
        <v>25600000</v>
      </c>
      <c r="F48" s="19">
        <f>'Project 3 (2)'!F73</f>
        <v>25600000</v>
      </c>
      <c r="G48" s="19">
        <f>'Project 3 (2)'!G73</f>
        <v>25600000</v>
      </c>
    </row>
    <row r="49" spans="1:7" ht="12.75">
      <c r="A49" s="5" t="s">
        <v>34</v>
      </c>
      <c r="B49" s="15">
        <f t="shared" si="5"/>
        <v>25600000</v>
      </c>
      <c r="C49" s="15">
        <f>C48</f>
        <v>9805897.228689859</v>
      </c>
      <c r="D49" s="15">
        <f t="shared" si="4"/>
        <v>9718976.15123653</v>
      </c>
      <c r="E49" s="19">
        <f>'Project 3 (2)'!E74</f>
        <v>25600000</v>
      </c>
      <c r="F49" s="19">
        <f>'Project 3 (2)'!F74</f>
        <v>25600000</v>
      </c>
      <c r="G49" s="19">
        <f>'Project 3 (2)'!G74</f>
        <v>25600000</v>
      </c>
    </row>
    <row r="50" spans="1:7" ht="12.75">
      <c r="A50" s="5" t="s">
        <v>35</v>
      </c>
      <c r="B50" s="15">
        <f t="shared" si="5"/>
        <v>25600000</v>
      </c>
      <c r="C50" s="15">
        <f>B35+D14</f>
        <v>16460718.137806863</v>
      </c>
      <c r="D50" s="15">
        <f t="shared" si="4"/>
        <v>16373797.060353534</v>
      </c>
      <c r="E50" s="19">
        <f>'Project 3 (2)'!E75</f>
        <v>25600000</v>
      </c>
      <c r="F50" s="19">
        <f>'Project 3 (2)'!F75</f>
        <v>25600000</v>
      </c>
      <c r="G50" s="19">
        <f>'Project 3 (2)'!G75</f>
        <v>25600000</v>
      </c>
    </row>
    <row r="51" spans="1:7" ht="12.75">
      <c r="A51" s="5" t="s">
        <v>36</v>
      </c>
      <c r="B51" s="15">
        <f t="shared" si="5"/>
        <v>25600000</v>
      </c>
      <c r="C51" s="15">
        <f>C50</f>
        <v>16460718.137806863</v>
      </c>
      <c r="D51" s="15">
        <f t="shared" si="4"/>
        <v>16373797.060353534</v>
      </c>
      <c r="E51" s="19">
        <f>'Project 3 (2)'!E76</f>
        <v>25600000</v>
      </c>
      <c r="F51" s="19">
        <f>'Project 3 (2)'!F76</f>
        <v>25600000</v>
      </c>
      <c r="G51" s="19">
        <f>'Project 3 (2)'!G76</f>
        <v>25600000</v>
      </c>
    </row>
    <row r="52" spans="1:7" ht="12.75">
      <c r="A52" s="5" t="s">
        <v>37</v>
      </c>
      <c r="B52" s="15">
        <f t="shared" si="5"/>
        <v>25600000</v>
      </c>
      <c r="C52" s="15">
        <f>C51</f>
        <v>16460718.137806863</v>
      </c>
      <c r="D52" s="15">
        <f t="shared" si="4"/>
        <v>16373797.060353534</v>
      </c>
      <c r="E52" s="19">
        <f>'Project 3 (2)'!E77</f>
        <v>25600000</v>
      </c>
      <c r="F52" s="19">
        <f>'Project 3 (2)'!F77</f>
        <v>25600000</v>
      </c>
      <c r="G52" s="19">
        <f>'Project 3 (2)'!G77</f>
        <v>25600000</v>
      </c>
    </row>
    <row r="53" spans="1:7" ht="12.75">
      <c r="A53" s="5" t="s">
        <v>38</v>
      </c>
      <c r="B53" s="15">
        <f t="shared" si="5"/>
        <v>25600000</v>
      </c>
      <c r="C53" s="15">
        <f>C52</f>
        <v>16460718.137806863</v>
      </c>
      <c r="D53" s="15">
        <f t="shared" si="4"/>
        <v>16373797.060353534</v>
      </c>
      <c r="E53" s="19">
        <f>'Project 3 (2)'!E78</f>
        <v>25600000</v>
      </c>
      <c r="F53" s="19">
        <f>'Project 3 (2)'!F78</f>
        <v>25600000</v>
      </c>
      <c r="G53" s="19">
        <f>'Project 3 (2)'!G78</f>
        <v>25600000</v>
      </c>
    </row>
    <row r="54" spans="1:7" ht="12.75">
      <c r="A54" s="5" t="s">
        <v>39</v>
      </c>
      <c r="B54" s="15">
        <f t="shared" si="5"/>
        <v>25600000</v>
      </c>
      <c r="C54" s="15">
        <f>B46</f>
        <v>20105429.83034146</v>
      </c>
      <c r="D54" s="15">
        <f t="shared" si="4"/>
        <v>20018508.752888132</v>
      </c>
      <c r="E54" s="19">
        <f>'Project 3 (2)'!E79</f>
        <v>25600000</v>
      </c>
      <c r="F54" s="19">
        <f>'Project 3 (2)'!F79</f>
        <v>25600000</v>
      </c>
      <c r="G54" s="19">
        <f>'Project 3 (2)'!G79</f>
        <v>25600000</v>
      </c>
    </row>
    <row r="55" spans="1:7" ht="12.75">
      <c r="A55" s="5" t="s">
        <v>40</v>
      </c>
      <c r="B55" s="15">
        <f t="shared" si="5"/>
        <v>25600000</v>
      </c>
      <c r="C55" s="15">
        <f>C54</f>
        <v>20105429.83034146</v>
      </c>
      <c r="D55" s="15">
        <f t="shared" si="4"/>
        <v>20018508.752888132</v>
      </c>
      <c r="E55" s="19">
        <f>'Project 3 (2)'!E80</f>
        <v>25600000</v>
      </c>
      <c r="F55" s="19">
        <f>'Project 3 (2)'!F80</f>
        <v>25600000</v>
      </c>
      <c r="G55" s="19">
        <f>'Project 3 (2)'!G80</f>
        <v>25600000</v>
      </c>
    </row>
    <row r="56" spans="1:7" ht="12.75">
      <c r="A56" s="5" t="s">
        <v>41</v>
      </c>
      <c r="B56" s="15">
        <f t="shared" si="5"/>
        <v>25600000</v>
      </c>
      <c r="C56" s="15">
        <f>C55</f>
        <v>20105429.83034146</v>
      </c>
      <c r="D56" s="15">
        <f t="shared" si="4"/>
        <v>20018508.752888132</v>
      </c>
      <c r="E56" s="19">
        <f>'Project 3 (2)'!E81</f>
        <v>25600000</v>
      </c>
      <c r="F56" s="19">
        <f>'Project 3 (2)'!F81</f>
        <v>25600000</v>
      </c>
      <c r="G56" s="19">
        <f>'Project 3 (2)'!G81</f>
        <v>25600000</v>
      </c>
    </row>
    <row r="57" spans="1:7" ht="12.75">
      <c r="A57" s="5" t="s">
        <v>42</v>
      </c>
      <c r="B57" s="15">
        <f t="shared" si="5"/>
        <v>25600000</v>
      </c>
      <c r="C57" s="15">
        <f>C56</f>
        <v>20105429.83034146</v>
      </c>
      <c r="D57" s="15">
        <f t="shared" si="4"/>
        <v>20018508.752888132</v>
      </c>
      <c r="E57" s="19">
        <f>'Project 3 (2)'!E82</f>
        <v>25600000</v>
      </c>
      <c r="F57" s="19">
        <f>'Project 3 (2)'!F82</f>
        <v>25600000</v>
      </c>
      <c r="G57" s="19">
        <f>'Project 3 (2)'!G82</f>
        <v>25600000</v>
      </c>
    </row>
    <row r="58" spans="1:7" ht="12.75">
      <c r="A58" s="5" t="s">
        <v>43</v>
      </c>
      <c r="B58" s="15">
        <f t="shared" si="5"/>
        <v>25600000</v>
      </c>
      <c r="C58" s="15">
        <f>B47</f>
        <v>25600000</v>
      </c>
      <c r="D58" s="15">
        <f>C58</f>
        <v>25600000</v>
      </c>
      <c r="E58" s="19">
        <f>'Project 3 (2)'!E83</f>
        <v>25600000</v>
      </c>
      <c r="F58" s="19">
        <f>'Project 3 (2)'!F83</f>
        <v>25600000</v>
      </c>
      <c r="G58" s="19">
        <f>'Project 3 (2)'!G83</f>
        <v>25600000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10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127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128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25600000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25600000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52"/>
      <c r="E16" s="32"/>
      <c r="F16" s="52">
        <v>640000</v>
      </c>
      <c r="G16" s="51">
        <v>0</v>
      </c>
    </row>
    <row r="17" spans="1:7" ht="12.75">
      <c r="A17" s="5" t="s">
        <v>17</v>
      </c>
      <c r="B17" s="6"/>
      <c r="C17" s="6"/>
      <c r="D17" s="52"/>
      <c r="E17" s="32"/>
      <c r="F17" s="52">
        <v>640000</v>
      </c>
      <c r="G17" s="52">
        <v>640000</v>
      </c>
    </row>
    <row r="18" spans="1:7" ht="12.75">
      <c r="A18" s="5" t="s">
        <v>18</v>
      </c>
      <c r="B18" s="6"/>
      <c r="C18" s="6"/>
      <c r="D18" s="52"/>
      <c r="E18" s="32"/>
      <c r="F18" s="52">
        <v>640000</v>
      </c>
      <c r="G18" s="52">
        <v>640000</v>
      </c>
    </row>
    <row r="19" spans="1:7" ht="12.75">
      <c r="A19" s="5" t="s">
        <v>19</v>
      </c>
      <c r="B19" s="6"/>
      <c r="C19" s="6"/>
      <c r="D19" s="52"/>
      <c r="E19" s="32"/>
      <c r="F19" s="52">
        <v>640000</v>
      </c>
      <c r="G19" s="52">
        <v>640000</v>
      </c>
    </row>
    <row r="20" spans="1:7" ht="12.75">
      <c r="A20" s="5" t="s">
        <v>20</v>
      </c>
      <c r="B20" s="6"/>
      <c r="C20" s="6"/>
      <c r="D20" s="52"/>
      <c r="E20" s="32"/>
      <c r="F20" s="52">
        <v>2560000</v>
      </c>
      <c r="G20" s="52">
        <v>640000</v>
      </c>
    </row>
    <row r="21" spans="1:7" ht="12.75">
      <c r="A21" s="5" t="s">
        <v>21</v>
      </c>
      <c r="B21" s="6"/>
      <c r="C21" s="6"/>
      <c r="D21" s="52"/>
      <c r="E21" s="32"/>
      <c r="F21" s="52">
        <v>2560000</v>
      </c>
      <c r="G21" s="52">
        <v>2560000</v>
      </c>
    </row>
    <row r="22" spans="1:7" ht="12.75">
      <c r="A22" s="5" t="s">
        <v>22</v>
      </c>
      <c r="B22" s="6"/>
      <c r="C22" s="6"/>
      <c r="D22" s="52"/>
      <c r="E22" s="32"/>
      <c r="F22" s="52">
        <v>2560000</v>
      </c>
      <c r="G22" s="52">
        <v>2560000</v>
      </c>
    </row>
    <row r="23" spans="1:7" ht="12.75">
      <c r="A23" s="5" t="s">
        <v>23</v>
      </c>
      <c r="B23" s="6"/>
      <c r="C23" s="6"/>
      <c r="D23" s="52"/>
      <c r="E23" s="32"/>
      <c r="F23" s="52">
        <v>2560000</v>
      </c>
      <c r="G23" s="52">
        <v>2560000</v>
      </c>
    </row>
    <row r="24" spans="1:7" ht="12.75">
      <c r="A24" s="5" t="s">
        <v>24</v>
      </c>
      <c r="B24" s="6"/>
      <c r="D24" s="6"/>
      <c r="E24" s="32"/>
      <c r="F24" s="6">
        <v>2560000</v>
      </c>
      <c r="G24" s="52">
        <v>2560000</v>
      </c>
    </row>
    <row r="25" spans="1:7" ht="12.75">
      <c r="A25" s="5" t="s">
        <v>25</v>
      </c>
      <c r="B25" s="6"/>
      <c r="D25" s="6"/>
      <c r="E25" s="32"/>
      <c r="F25" s="6">
        <v>2560000</v>
      </c>
      <c r="G25" s="6">
        <v>2560000</v>
      </c>
    </row>
    <row r="26" spans="1:7" ht="12.75">
      <c r="A26" s="5" t="s">
        <v>26</v>
      </c>
      <c r="B26" s="6"/>
      <c r="D26" s="6"/>
      <c r="E26" s="32"/>
      <c r="F26" s="6">
        <v>2560000</v>
      </c>
      <c r="G26" s="6">
        <v>2560000</v>
      </c>
    </row>
    <row r="27" spans="1:7" ht="12.75">
      <c r="A27" s="5" t="s">
        <v>27</v>
      </c>
      <c r="B27" s="6"/>
      <c r="D27" s="6"/>
      <c r="E27" s="32"/>
      <c r="F27" s="6">
        <v>2560000</v>
      </c>
      <c r="G27" s="6">
        <v>2560000</v>
      </c>
    </row>
    <row r="28" spans="1:7" ht="12.75">
      <c r="A28" s="5" t="s">
        <v>28</v>
      </c>
      <c r="D28" s="52"/>
      <c r="E28" s="32"/>
      <c r="F28" s="52">
        <v>640000</v>
      </c>
      <c r="G28" s="6">
        <v>2560000</v>
      </c>
    </row>
    <row r="29" spans="1:7" ht="12.75">
      <c r="A29" s="5" t="s">
        <v>29</v>
      </c>
      <c r="D29" s="52"/>
      <c r="E29" s="32"/>
      <c r="F29" s="52">
        <v>640000</v>
      </c>
      <c r="G29" s="52">
        <v>640000</v>
      </c>
    </row>
    <row r="30" spans="1:7" ht="12.75">
      <c r="A30" s="5" t="s">
        <v>30</v>
      </c>
      <c r="D30" s="52"/>
      <c r="E30" s="32"/>
      <c r="F30" s="52">
        <v>640000</v>
      </c>
      <c r="G30" s="52">
        <v>640000</v>
      </c>
    </row>
    <row r="31" spans="1:7" ht="12.75">
      <c r="A31" s="5" t="s">
        <v>31</v>
      </c>
      <c r="D31" s="52"/>
      <c r="E31" s="32"/>
      <c r="F31" s="52">
        <v>640000</v>
      </c>
      <c r="G31" s="52">
        <v>640000</v>
      </c>
    </row>
    <row r="32" spans="1:7" ht="12.75">
      <c r="A32" s="5" t="s">
        <v>32</v>
      </c>
      <c r="F32" s="52"/>
      <c r="G32" s="52">
        <v>640000</v>
      </c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25600000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25600000</v>
      </c>
      <c r="F56" s="6">
        <f t="shared" si="1"/>
        <v>640000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25600000</v>
      </c>
      <c r="F57" s="6">
        <f t="shared" si="1"/>
        <v>1280000</v>
      </c>
      <c r="G57" s="6">
        <f t="shared" si="2"/>
        <v>640000</v>
      </c>
    </row>
    <row r="58" spans="1:7" ht="12.75">
      <c r="A58" s="5" t="s">
        <v>18</v>
      </c>
      <c r="B58" s="6"/>
      <c r="C58" s="6"/>
      <c r="D58" s="6"/>
      <c r="E58" s="6">
        <f t="shared" si="0"/>
        <v>25600000</v>
      </c>
      <c r="F58" s="6">
        <f t="shared" si="1"/>
        <v>1920000</v>
      </c>
      <c r="G58" s="6">
        <f t="shared" si="2"/>
        <v>1280000</v>
      </c>
    </row>
    <row r="59" spans="1:7" ht="12.75">
      <c r="A59" s="5" t="s">
        <v>19</v>
      </c>
      <c r="B59" s="6"/>
      <c r="C59" s="6"/>
      <c r="D59" s="6"/>
      <c r="E59" s="6">
        <f t="shared" si="0"/>
        <v>25600000</v>
      </c>
      <c r="F59" s="6">
        <f t="shared" si="1"/>
        <v>2560000</v>
      </c>
      <c r="G59" s="6">
        <f t="shared" si="2"/>
        <v>1920000</v>
      </c>
    </row>
    <row r="60" spans="1:7" ht="12.75">
      <c r="A60" s="5" t="s">
        <v>20</v>
      </c>
      <c r="B60" s="6"/>
      <c r="C60" s="6"/>
      <c r="D60" s="6"/>
      <c r="E60" s="6">
        <f t="shared" si="0"/>
        <v>25600000</v>
      </c>
      <c r="F60" s="6">
        <f t="shared" si="1"/>
        <v>5120000</v>
      </c>
      <c r="G60" s="6">
        <f t="shared" si="2"/>
        <v>2560000</v>
      </c>
    </row>
    <row r="61" spans="1:7" ht="12.75">
      <c r="A61" s="5" t="s">
        <v>21</v>
      </c>
      <c r="B61" s="6"/>
      <c r="C61" s="6"/>
      <c r="D61" s="6"/>
      <c r="E61" s="6">
        <f t="shared" si="0"/>
        <v>25600000</v>
      </c>
      <c r="F61" s="6">
        <f t="shared" si="1"/>
        <v>7680000</v>
      </c>
      <c r="G61" s="6">
        <f t="shared" si="2"/>
        <v>5120000</v>
      </c>
    </row>
    <row r="62" spans="1:7" ht="12.75">
      <c r="A62" s="5" t="s">
        <v>22</v>
      </c>
      <c r="B62" s="6"/>
      <c r="C62" s="6"/>
      <c r="D62" s="6"/>
      <c r="E62" s="6">
        <f t="shared" si="0"/>
        <v>25600000</v>
      </c>
      <c r="F62" s="6">
        <f t="shared" si="1"/>
        <v>10240000</v>
      </c>
      <c r="G62" s="6">
        <f t="shared" si="2"/>
        <v>7680000</v>
      </c>
    </row>
    <row r="63" spans="1:7" ht="12.75">
      <c r="A63" s="5" t="s">
        <v>23</v>
      </c>
      <c r="B63" s="6"/>
      <c r="C63" s="6"/>
      <c r="D63" s="6"/>
      <c r="E63" s="6">
        <f t="shared" si="0"/>
        <v>25600000</v>
      </c>
      <c r="F63" s="6">
        <f t="shared" si="1"/>
        <v>12800000</v>
      </c>
      <c r="G63" s="6">
        <f t="shared" si="2"/>
        <v>10240000</v>
      </c>
    </row>
    <row r="64" spans="1:7" ht="12.75">
      <c r="A64" s="5" t="s">
        <v>24</v>
      </c>
      <c r="B64" s="6"/>
      <c r="C64" s="6"/>
      <c r="D64" s="6"/>
      <c r="E64" s="6">
        <f t="shared" si="0"/>
        <v>25600000</v>
      </c>
      <c r="F64" s="6">
        <f t="shared" si="1"/>
        <v>15360000</v>
      </c>
      <c r="G64" s="6">
        <f t="shared" si="2"/>
        <v>12800000</v>
      </c>
    </row>
    <row r="65" spans="1:7" ht="12.75">
      <c r="A65" s="5" t="s">
        <v>25</v>
      </c>
      <c r="B65" s="6"/>
      <c r="C65" s="6"/>
      <c r="D65" s="6"/>
      <c r="E65" s="6">
        <f t="shared" si="0"/>
        <v>25600000</v>
      </c>
      <c r="F65" s="6">
        <f t="shared" si="1"/>
        <v>17920000</v>
      </c>
      <c r="G65" s="6">
        <f t="shared" si="2"/>
        <v>15360000</v>
      </c>
    </row>
    <row r="66" spans="1:7" ht="12.75">
      <c r="A66" s="5" t="s">
        <v>26</v>
      </c>
      <c r="B66" s="6"/>
      <c r="C66" s="6"/>
      <c r="D66" s="6"/>
      <c r="E66" s="6">
        <f t="shared" si="0"/>
        <v>25600000</v>
      </c>
      <c r="F66" s="6">
        <f t="shared" si="1"/>
        <v>20480000</v>
      </c>
      <c r="G66" s="6">
        <f t="shared" si="2"/>
        <v>17920000</v>
      </c>
    </row>
    <row r="67" spans="1:7" ht="12.75">
      <c r="A67" s="5" t="s">
        <v>27</v>
      </c>
      <c r="B67" s="6"/>
      <c r="C67" s="6"/>
      <c r="D67" s="6"/>
      <c r="E67" s="6">
        <f t="shared" si="0"/>
        <v>25600000</v>
      </c>
      <c r="F67" s="6">
        <f t="shared" si="1"/>
        <v>23040000</v>
      </c>
      <c r="G67" s="6">
        <f t="shared" si="2"/>
        <v>20480000</v>
      </c>
    </row>
    <row r="68" spans="1:7" ht="12.75">
      <c r="A68" s="5" t="s">
        <v>28</v>
      </c>
      <c r="B68" s="6"/>
      <c r="C68" s="6"/>
      <c r="D68" s="6"/>
      <c r="E68" s="6">
        <f t="shared" si="0"/>
        <v>25600000</v>
      </c>
      <c r="F68" s="6">
        <f t="shared" si="1"/>
        <v>23680000</v>
      </c>
      <c r="G68" s="6">
        <f t="shared" si="2"/>
        <v>23040000</v>
      </c>
    </row>
    <row r="69" spans="1:7" ht="12.75">
      <c r="A69" s="5" t="s">
        <v>29</v>
      </c>
      <c r="B69" s="6"/>
      <c r="C69" s="6"/>
      <c r="D69" s="6"/>
      <c r="E69" s="6">
        <f t="shared" si="0"/>
        <v>25600000</v>
      </c>
      <c r="F69" s="6">
        <f t="shared" si="1"/>
        <v>24320000</v>
      </c>
      <c r="G69" s="6">
        <f t="shared" si="2"/>
        <v>23680000</v>
      </c>
    </row>
    <row r="70" spans="1:7" ht="12.75">
      <c r="A70" s="5" t="s">
        <v>30</v>
      </c>
      <c r="B70" s="6"/>
      <c r="C70" s="6"/>
      <c r="D70" s="6"/>
      <c r="E70" s="6">
        <f t="shared" si="0"/>
        <v>25600000</v>
      </c>
      <c r="F70" s="6">
        <f t="shared" si="1"/>
        <v>24960000</v>
      </c>
      <c r="G70" s="6">
        <f t="shared" si="2"/>
        <v>24320000</v>
      </c>
    </row>
    <row r="71" spans="1:7" ht="12.75">
      <c r="A71" s="5" t="s">
        <v>31</v>
      </c>
      <c r="B71" s="6"/>
      <c r="C71" s="6"/>
      <c r="D71" s="6"/>
      <c r="E71" s="6">
        <f t="shared" si="0"/>
        <v>25600000</v>
      </c>
      <c r="F71" s="6">
        <f t="shared" si="1"/>
        <v>25600000</v>
      </c>
      <c r="G71" s="6">
        <f t="shared" si="2"/>
        <v>24960000</v>
      </c>
    </row>
    <row r="72" spans="1:7" ht="12.75">
      <c r="A72" s="5" t="s">
        <v>32</v>
      </c>
      <c r="B72" s="6"/>
      <c r="C72" s="6"/>
      <c r="D72" s="6"/>
      <c r="E72" s="6">
        <f t="shared" si="0"/>
        <v>25600000</v>
      </c>
      <c r="F72" s="6">
        <f t="shared" si="1"/>
        <v>25600000</v>
      </c>
      <c r="G72" s="6">
        <f t="shared" si="2"/>
        <v>25600000</v>
      </c>
    </row>
    <row r="73" spans="1:7" ht="12.75">
      <c r="A73" s="5" t="s">
        <v>33</v>
      </c>
      <c r="B73" s="6"/>
      <c r="C73" s="6"/>
      <c r="D73" s="6"/>
      <c r="E73" s="6">
        <f t="shared" si="0"/>
        <v>25600000</v>
      </c>
      <c r="F73" s="6">
        <f t="shared" si="1"/>
        <v>25600000</v>
      </c>
      <c r="G73" s="6">
        <f t="shared" si="2"/>
        <v>25600000</v>
      </c>
    </row>
    <row r="74" spans="1:7" ht="12.75">
      <c r="A74" s="5" t="s">
        <v>34</v>
      </c>
      <c r="B74" s="6"/>
      <c r="C74" s="6"/>
      <c r="D74" s="6"/>
      <c r="E74" s="6">
        <f t="shared" si="0"/>
        <v>25600000</v>
      </c>
      <c r="F74" s="6">
        <f t="shared" si="1"/>
        <v>25600000</v>
      </c>
      <c r="G74" s="6">
        <f t="shared" si="2"/>
        <v>25600000</v>
      </c>
    </row>
    <row r="75" spans="1:7" ht="12.75">
      <c r="A75" s="5" t="s">
        <v>35</v>
      </c>
      <c r="B75" s="6"/>
      <c r="C75" s="6"/>
      <c r="D75" s="6"/>
      <c r="E75" s="6">
        <f t="shared" si="0"/>
        <v>25600000</v>
      </c>
      <c r="F75" s="6">
        <f t="shared" si="1"/>
        <v>25600000</v>
      </c>
      <c r="G75" s="6">
        <f t="shared" si="2"/>
        <v>25600000</v>
      </c>
    </row>
    <row r="76" spans="1:7" ht="12.75">
      <c r="A76" s="5" t="s">
        <v>36</v>
      </c>
      <c r="B76" s="6"/>
      <c r="C76" s="6"/>
      <c r="D76" s="6"/>
      <c r="E76" s="6">
        <f t="shared" si="0"/>
        <v>25600000</v>
      </c>
      <c r="F76" s="6">
        <f t="shared" si="1"/>
        <v>25600000</v>
      </c>
      <c r="G76" s="6">
        <f t="shared" si="2"/>
        <v>25600000</v>
      </c>
    </row>
    <row r="77" spans="1:7" ht="12.75">
      <c r="A77" s="5" t="s">
        <v>37</v>
      </c>
      <c r="B77" s="6"/>
      <c r="C77" s="6"/>
      <c r="D77" s="6"/>
      <c r="E77" s="6">
        <f t="shared" si="0"/>
        <v>25600000</v>
      </c>
      <c r="F77" s="6">
        <f t="shared" si="1"/>
        <v>25600000</v>
      </c>
      <c r="G77" s="6">
        <f t="shared" si="2"/>
        <v>25600000</v>
      </c>
    </row>
    <row r="78" spans="1:7" ht="12.75">
      <c r="A78" s="5" t="s">
        <v>38</v>
      </c>
      <c r="B78" s="6"/>
      <c r="C78" s="6"/>
      <c r="D78" s="6"/>
      <c r="E78" s="6">
        <f t="shared" si="0"/>
        <v>25600000</v>
      </c>
      <c r="F78" s="6">
        <f t="shared" si="1"/>
        <v>25600000</v>
      </c>
      <c r="G78" s="6">
        <f t="shared" si="2"/>
        <v>25600000</v>
      </c>
    </row>
    <row r="79" spans="1:7" ht="12.75">
      <c r="A79" s="5" t="s">
        <v>39</v>
      </c>
      <c r="B79" s="6"/>
      <c r="C79" s="6"/>
      <c r="D79" s="6"/>
      <c r="E79" s="6">
        <f t="shared" si="0"/>
        <v>25600000</v>
      </c>
      <c r="F79" s="6">
        <f t="shared" si="1"/>
        <v>25600000</v>
      </c>
      <c r="G79" s="6">
        <f t="shared" si="2"/>
        <v>25600000</v>
      </c>
    </row>
    <row r="80" spans="1:7" ht="12.75">
      <c r="A80" s="5" t="s">
        <v>40</v>
      </c>
      <c r="B80" s="6"/>
      <c r="C80" s="6"/>
      <c r="D80" s="6"/>
      <c r="E80" s="6">
        <f t="shared" si="0"/>
        <v>25600000</v>
      </c>
      <c r="F80" s="6">
        <f t="shared" si="1"/>
        <v>25600000</v>
      </c>
      <c r="G80" s="6">
        <f t="shared" si="2"/>
        <v>25600000</v>
      </c>
    </row>
    <row r="81" spans="1:7" ht="12.75">
      <c r="A81" s="5" t="s">
        <v>41</v>
      </c>
      <c r="B81" s="6"/>
      <c r="C81" s="6"/>
      <c r="D81" s="6"/>
      <c r="E81" s="6">
        <f t="shared" si="0"/>
        <v>25600000</v>
      </c>
      <c r="F81" s="6">
        <f t="shared" si="1"/>
        <v>25600000</v>
      </c>
      <c r="G81" s="6">
        <f t="shared" si="2"/>
        <v>25600000</v>
      </c>
    </row>
    <row r="82" spans="1:7" ht="12.75">
      <c r="A82" s="5" t="s">
        <v>42</v>
      </c>
      <c r="B82" s="6"/>
      <c r="C82" s="6"/>
      <c r="D82" s="6"/>
      <c r="E82" s="6">
        <f t="shared" si="0"/>
        <v>25600000</v>
      </c>
      <c r="F82" s="6">
        <f t="shared" si="1"/>
        <v>25600000</v>
      </c>
      <c r="G82" s="6">
        <f t="shared" si="2"/>
        <v>25600000</v>
      </c>
    </row>
    <row r="83" spans="1:7" ht="12.75">
      <c r="A83" s="5" t="s">
        <v>43</v>
      </c>
      <c r="B83" s="6"/>
      <c r="C83" s="6"/>
      <c r="D83" s="6"/>
      <c r="E83" s="6">
        <f t="shared" si="0"/>
        <v>25600000</v>
      </c>
      <c r="F83" s="6">
        <f t="shared" si="1"/>
        <v>25600000</v>
      </c>
      <c r="G83" s="6">
        <f t="shared" si="2"/>
        <v>25600000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6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129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96</v>
      </c>
      <c r="F4" s="31" t="s">
        <v>72</v>
      </c>
    </row>
    <row r="5" spans="1:6" ht="15.75">
      <c r="A5" t="s">
        <v>97</v>
      </c>
      <c r="B5" s="32">
        <v>25600000</v>
      </c>
      <c r="F5" s="31"/>
    </row>
    <row r="6" spans="1:2" ht="12.75">
      <c r="A6" t="s">
        <v>114</v>
      </c>
      <c r="B6" s="32">
        <v>2688000</v>
      </c>
    </row>
    <row r="7" spans="1:9" ht="12.75">
      <c r="A7" s="118" t="s">
        <v>0</v>
      </c>
      <c r="B7" s="119"/>
      <c r="C7" s="120"/>
      <c r="D7" s="27" t="s">
        <v>122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121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68000000</v>
      </c>
      <c r="H9" s="71">
        <f aca="true" t="shared" si="0" ref="H9:H14">G9/$G$15</f>
        <v>0.08589438689933152</v>
      </c>
      <c r="I9" s="72">
        <f aca="true" t="shared" si="1" ref="I9:I14">H9*$B$6</f>
        <v>230884.1119854031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2143960.890203969</v>
      </c>
      <c r="F10" s="81" t="s">
        <v>51</v>
      </c>
      <c r="G10" s="64">
        <v>25600000</v>
      </c>
      <c r="H10" s="63">
        <f t="shared" si="0"/>
        <v>0.03233671036210128</v>
      </c>
      <c r="I10" s="64">
        <f t="shared" si="1"/>
        <v>86921.07745332824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4370742.239620248</v>
      </c>
      <c r="F11" s="81" t="s">
        <v>52</v>
      </c>
      <c r="G11" s="64">
        <v>25600000</v>
      </c>
      <c r="H11" s="63">
        <f t="shared" si="0"/>
        <v>0.03233671036210128</v>
      </c>
      <c r="I11" s="64">
        <f t="shared" si="1"/>
        <v>86921.07745332824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3291194.0988656417</v>
      </c>
      <c r="F12" s="68" t="s">
        <v>83</v>
      </c>
      <c r="G12" s="75">
        <v>25600000</v>
      </c>
      <c r="H12" s="74">
        <f t="shared" si="0"/>
        <v>0.03233671036210128</v>
      </c>
      <c r="I12" s="75">
        <f t="shared" si="1"/>
        <v>86921.07745332824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3276350.708054968</v>
      </c>
      <c r="F13" s="55" t="s">
        <v>109</v>
      </c>
      <c r="G13" s="57">
        <v>480000000</v>
      </c>
      <c r="H13" s="63">
        <f t="shared" si="0"/>
        <v>0.606313319289399</v>
      </c>
      <c r="I13" s="64">
        <f t="shared" si="1"/>
        <v>1629770.2022499046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3378470.2010620357</v>
      </c>
      <c r="F14" s="55" t="s">
        <v>110</v>
      </c>
      <c r="G14" s="57">
        <v>166869892</v>
      </c>
      <c r="H14" s="63">
        <f t="shared" si="0"/>
        <v>0.21078216272496567</v>
      </c>
      <c r="I14" s="64">
        <f t="shared" si="1"/>
        <v>566582.4534047077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3644711.6925345953</v>
      </c>
      <c r="F15" s="47" t="s">
        <v>53</v>
      </c>
      <c r="G15" s="69">
        <f>SUM(G9:G14)</f>
        <v>791669892</v>
      </c>
      <c r="H15" s="95"/>
      <c r="I15" s="69">
        <f>SUM(I9:I14)</f>
        <v>2688000.0000000005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5494570.169658543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25600000</v>
      </c>
    </row>
    <row r="20" ht="15.75">
      <c r="A20" s="31" t="s">
        <v>95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4 (2)'!E48</f>
        <v>0</v>
      </c>
      <c r="F23" s="19">
        <f>'Project 4 (2)'!F48</f>
        <v>0</v>
      </c>
      <c r="G23" s="19">
        <f>'Project 4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4 (2)'!E49</f>
        <v>0</v>
      </c>
      <c r="F24" s="19">
        <f>'Project 4 (2)'!F49</f>
        <v>0</v>
      </c>
      <c r="G24" s="19">
        <f>'Project 4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4 (2)'!E50</f>
        <v>0</v>
      </c>
      <c r="F25" s="19">
        <f>'Project 4 (2)'!F50</f>
        <v>0</v>
      </c>
      <c r="G25" s="19">
        <f>'Project 4 (2)'!G50</f>
        <v>0</v>
      </c>
    </row>
    <row r="26" spans="1:7" ht="12.75">
      <c r="A26" s="5" t="s">
        <v>11</v>
      </c>
      <c r="B26" s="15">
        <f>D10</f>
        <v>2143960.890203969</v>
      </c>
      <c r="C26" s="15">
        <v>0</v>
      </c>
      <c r="D26" s="15">
        <v>0</v>
      </c>
      <c r="E26" s="19">
        <f>'Project 4 (2)'!E51</f>
        <v>0</v>
      </c>
      <c r="F26" s="19">
        <f>'Project 4 (2)'!F51</f>
        <v>0</v>
      </c>
      <c r="G26" s="19">
        <f>'Project 4 (2)'!G51</f>
        <v>0</v>
      </c>
    </row>
    <row r="27" spans="1:7" ht="12.75">
      <c r="A27" s="5" t="s">
        <v>12</v>
      </c>
      <c r="B27" s="15">
        <f>B26+D11</f>
        <v>6514703.129824217</v>
      </c>
      <c r="C27" s="15">
        <v>0</v>
      </c>
      <c r="D27" s="15">
        <v>0</v>
      </c>
      <c r="E27" s="19">
        <f>'Project 4 (2)'!E52</f>
        <v>0</v>
      </c>
      <c r="F27" s="19">
        <f>'Project 4 (2)'!F52</f>
        <v>0</v>
      </c>
      <c r="G27" s="19">
        <f>'Project 4 (2)'!G52</f>
        <v>0</v>
      </c>
    </row>
    <row r="28" spans="1:7" ht="12.75">
      <c r="A28" s="5" t="s">
        <v>13</v>
      </c>
      <c r="B28" s="15">
        <f>B27</f>
        <v>6514703.129824217</v>
      </c>
      <c r="C28" s="15">
        <v>0</v>
      </c>
      <c r="D28" s="15">
        <v>0</v>
      </c>
      <c r="E28" s="19">
        <f>'Project 4 (2)'!E53</f>
        <v>0</v>
      </c>
      <c r="F28" s="19">
        <f>'Project 4 (2)'!F53</f>
        <v>0</v>
      </c>
      <c r="G28" s="19">
        <f>'Project 4 (2)'!G53</f>
        <v>0</v>
      </c>
    </row>
    <row r="29" spans="1:7" ht="12.75">
      <c r="A29" s="5" t="s">
        <v>14</v>
      </c>
      <c r="B29" s="15">
        <f>B28</f>
        <v>6514703.129824217</v>
      </c>
      <c r="C29" s="15">
        <v>0</v>
      </c>
      <c r="D29" s="15">
        <v>0</v>
      </c>
      <c r="E29" s="19">
        <f>'Project 4 (2)'!E54</f>
        <v>0</v>
      </c>
      <c r="F29" s="19">
        <f>'Project 4 (2)'!F54</f>
        <v>0</v>
      </c>
      <c r="G29" s="19">
        <f>'Project 4 (2)'!G54</f>
        <v>0</v>
      </c>
    </row>
    <row r="30" spans="1:7" ht="12.75">
      <c r="A30" s="5" t="s">
        <v>15</v>
      </c>
      <c r="B30" s="15">
        <f>B29</f>
        <v>6514703.129824217</v>
      </c>
      <c r="C30" s="15">
        <v>0</v>
      </c>
      <c r="D30" s="15">
        <v>0</v>
      </c>
      <c r="E30" s="19">
        <f>'Project 4 (2)'!E55</f>
        <v>25600000</v>
      </c>
      <c r="F30" s="19">
        <f>'Project 4 (2)'!F55</f>
        <v>0</v>
      </c>
      <c r="G30" s="19">
        <f>'Project 4 (2)'!G55</f>
        <v>0</v>
      </c>
    </row>
    <row r="31" spans="1:7" ht="12.75">
      <c r="A31" s="5" t="s">
        <v>16</v>
      </c>
      <c r="B31" s="15">
        <f>B30+D12</f>
        <v>9805897.228689859</v>
      </c>
      <c r="C31" s="15">
        <v>0</v>
      </c>
      <c r="D31" s="15">
        <v>0</v>
      </c>
      <c r="E31" s="19">
        <f>'Project 4 (2)'!E56</f>
        <v>25600000</v>
      </c>
      <c r="F31" s="19">
        <f>'Project 4 (2)'!F56</f>
        <v>640000</v>
      </c>
      <c r="G31" s="19">
        <f>'Project 4 (2)'!G56</f>
        <v>0</v>
      </c>
    </row>
    <row r="32" spans="1:7" ht="12.75">
      <c r="A32" s="5" t="s">
        <v>17</v>
      </c>
      <c r="B32" s="15">
        <f>B31</f>
        <v>9805897.228689859</v>
      </c>
      <c r="C32" s="15">
        <v>0</v>
      </c>
      <c r="D32" s="15">
        <v>0</v>
      </c>
      <c r="E32" s="19">
        <f>'Project 4 (2)'!E57</f>
        <v>25600000</v>
      </c>
      <c r="F32" s="19">
        <f>'Project 4 (2)'!F57</f>
        <v>1280000</v>
      </c>
      <c r="G32" s="19">
        <f>'Project 4 (2)'!G57</f>
        <v>640000</v>
      </c>
    </row>
    <row r="33" spans="1:7" ht="12.75">
      <c r="A33" s="5" t="s">
        <v>18</v>
      </c>
      <c r="B33" s="15">
        <f>B32</f>
        <v>9805897.228689859</v>
      </c>
      <c r="C33" s="15">
        <v>0</v>
      </c>
      <c r="D33" s="15">
        <v>0</v>
      </c>
      <c r="E33" s="19">
        <f>'Project 4 (2)'!E58</f>
        <v>25600000</v>
      </c>
      <c r="F33" s="19">
        <f>'Project 4 (2)'!F58</f>
        <v>1920000</v>
      </c>
      <c r="G33" s="19">
        <f>'Project 4 (2)'!G58</f>
        <v>1280000</v>
      </c>
    </row>
    <row r="34" spans="1:7" ht="12.75">
      <c r="A34" s="5" t="s">
        <v>19</v>
      </c>
      <c r="B34" s="15">
        <f>B33</f>
        <v>9805897.228689859</v>
      </c>
      <c r="C34" s="15">
        <v>0</v>
      </c>
      <c r="D34" s="15">
        <v>0</v>
      </c>
      <c r="E34" s="19">
        <f>'Project 4 (2)'!E59</f>
        <v>25600000</v>
      </c>
      <c r="F34" s="19">
        <f>'Project 4 (2)'!F59</f>
        <v>2560000</v>
      </c>
      <c r="G34" s="19">
        <f>'Project 4 (2)'!G59</f>
        <v>1920000</v>
      </c>
    </row>
    <row r="35" spans="1:7" ht="12.75">
      <c r="A35" s="5" t="s">
        <v>20</v>
      </c>
      <c r="B35" s="15">
        <f>B34+D13</f>
        <v>13082247.936744828</v>
      </c>
      <c r="C35" s="15">
        <v>0</v>
      </c>
      <c r="D35" s="15">
        <v>0</v>
      </c>
      <c r="E35" s="19">
        <f>'Project 4 (2)'!E60</f>
        <v>25600000</v>
      </c>
      <c r="F35" s="19">
        <f>'Project 4 (2)'!F60</f>
        <v>5120000</v>
      </c>
      <c r="G35" s="19">
        <f>'Project 4 (2)'!G60</f>
        <v>2560000</v>
      </c>
    </row>
    <row r="36" spans="1:7" ht="12.75">
      <c r="A36" s="5" t="s">
        <v>21</v>
      </c>
      <c r="B36" s="15">
        <f>B35</f>
        <v>13082247.936744828</v>
      </c>
      <c r="C36" s="15">
        <v>0</v>
      </c>
      <c r="D36" s="15">
        <v>0</v>
      </c>
      <c r="E36" s="19">
        <f>'Project 4 (2)'!E61</f>
        <v>25600000</v>
      </c>
      <c r="F36" s="19">
        <f>'Project 4 (2)'!F61</f>
        <v>7680000</v>
      </c>
      <c r="G36" s="19">
        <f>'Project 4 (2)'!G61</f>
        <v>5120000</v>
      </c>
    </row>
    <row r="37" spans="1:7" ht="12.75">
      <c r="A37" s="5" t="s">
        <v>22</v>
      </c>
      <c r="B37" s="15">
        <f>B36</f>
        <v>13082247.936744828</v>
      </c>
      <c r="C37" s="15">
        <v>0</v>
      </c>
      <c r="D37" s="15">
        <v>0</v>
      </c>
      <c r="E37" s="19">
        <f>'Project 4 (2)'!E62</f>
        <v>25600000</v>
      </c>
      <c r="F37" s="19">
        <f>'Project 4 (2)'!F62</f>
        <v>10240000</v>
      </c>
      <c r="G37" s="19">
        <f>'Project 4 (2)'!G62</f>
        <v>7680000</v>
      </c>
    </row>
    <row r="38" spans="1:7" ht="12.75">
      <c r="A38" s="5" t="s">
        <v>23</v>
      </c>
      <c r="B38" s="15">
        <f>B37</f>
        <v>13082247.936744828</v>
      </c>
      <c r="C38" s="15">
        <f>B26</f>
        <v>2143960.890203969</v>
      </c>
      <c r="D38" s="15">
        <f>C38-$I$12</f>
        <v>2057039.8127506408</v>
      </c>
      <c r="E38" s="19">
        <f>'Project 4 (2)'!E63</f>
        <v>25600000</v>
      </c>
      <c r="F38" s="19">
        <f>'Project 4 (2)'!F63</f>
        <v>12800000</v>
      </c>
      <c r="G38" s="19">
        <f>'Project 4 (2)'!G63</f>
        <v>10240000</v>
      </c>
    </row>
    <row r="39" spans="1:7" ht="12.75">
      <c r="A39" s="5" t="s">
        <v>24</v>
      </c>
      <c r="B39" s="15">
        <f>B38+D14</f>
        <v>16460718.137806863</v>
      </c>
      <c r="C39" s="15">
        <f>C38</f>
        <v>2143960.890203969</v>
      </c>
      <c r="D39" s="15">
        <f aca="true" t="shared" si="4" ref="D39:D57">C39-$I$12</f>
        <v>2057039.8127506408</v>
      </c>
      <c r="E39" s="19">
        <f>'Project 4 (2)'!E64</f>
        <v>25600000</v>
      </c>
      <c r="F39" s="19">
        <f>'Project 4 (2)'!F64</f>
        <v>15360000</v>
      </c>
      <c r="G39" s="19">
        <f>'Project 4 (2)'!G64</f>
        <v>12800000</v>
      </c>
    </row>
    <row r="40" spans="1:7" ht="12.75">
      <c r="A40" s="5" t="s">
        <v>25</v>
      </c>
      <c r="B40" s="15">
        <f>B39</f>
        <v>16460718.137806863</v>
      </c>
      <c r="C40" s="15">
        <f>C39</f>
        <v>2143960.890203969</v>
      </c>
      <c r="D40" s="15">
        <f t="shared" si="4"/>
        <v>2057039.8127506408</v>
      </c>
      <c r="E40" s="19">
        <f>'Project 4 (2)'!E65</f>
        <v>25600000</v>
      </c>
      <c r="F40" s="19">
        <f>'Project 4 (2)'!F65</f>
        <v>17920000</v>
      </c>
      <c r="G40" s="19">
        <f>'Project 4 (2)'!G65</f>
        <v>15360000</v>
      </c>
    </row>
    <row r="41" spans="1:7" ht="12.75">
      <c r="A41" s="5" t="s">
        <v>26</v>
      </c>
      <c r="B41" s="15">
        <f>B40</f>
        <v>16460718.137806863</v>
      </c>
      <c r="C41" s="15">
        <f>C40</f>
        <v>2143960.890203969</v>
      </c>
      <c r="D41" s="15">
        <f t="shared" si="4"/>
        <v>2057039.8127506408</v>
      </c>
      <c r="E41" s="19">
        <f>'Project 4 (2)'!E66</f>
        <v>25600000</v>
      </c>
      <c r="F41" s="19">
        <f>'Project 4 (2)'!F66</f>
        <v>20480000</v>
      </c>
      <c r="G41" s="19">
        <f>'Project 4 (2)'!G66</f>
        <v>17920000</v>
      </c>
    </row>
    <row r="42" spans="1:7" ht="12.75">
      <c r="A42" s="5" t="s">
        <v>27</v>
      </c>
      <c r="B42" s="15">
        <f>B41</f>
        <v>16460718.137806863</v>
      </c>
      <c r="C42" s="15">
        <f>B27</f>
        <v>6514703.129824217</v>
      </c>
      <c r="D42" s="15">
        <f t="shared" si="4"/>
        <v>6427782.052370889</v>
      </c>
      <c r="E42" s="19">
        <f>'Project 4 (2)'!E67</f>
        <v>25600000</v>
      </c>
      <c r="F42" s="19">
        <f>'Project 4 (2)'!F67</f>
        <v>23040000</v>
      </c>
      <c r="G42" s="19">
        <f>'Project 4 (2)'!G67</f>
        <v>20480000</v>
      </c>
    </row>
    <row r="43" spans="1:7" ht="12.75">
      <c r="A43" s="5" t="s">
        <v>28</v>
      </c>
      <c r="B43" s="15">
        <f>B42+D15</f>
        <v>20105429.83034146</v>
      </c>
      <c r="C43" s="15">
        <f>C42</f>
        <v>6514703.129824217</v>
      </c>
      <c r="D43" s="15">
        <f t="shared" si="4"/>
        <v>6427782.052370889</v>
      </c>
      <c r="E43" s="19">
        <f>'Project 4 (2)'!E68</f>
        <v>25600000</v>
      </c>
      <c r="F43" s="19">
        <f>'Project 4 (2)'!F68</f>
        <v>23680000</v>
      </c>
      <c r="G43" s="19">
        <f>'Project 4 (2)'!G68</f>
        <v>23040000</v>
      </c>
    </row>
    <row r="44" spans="1:7" ht="12.75">
      <c r="A44" s="5" t="s">
        <v>29</v>
      </c>
      <c r="B44" s="15">
        <f>B43</f>
        <v>20105429.83034146</v>
      </c>
      <c r="C44" s="15">
        <f>C43</f>
        <v>6514703.129824217</v>
      </c>
      <c r="D44" s="15">
        <f t="shared" si="4"/>
        <v>6427782.052370889</v>
      </c>
      <c r="E44" s="19">
        <f>'Project 4 (2)'!E69</f>
        <v>25600000</v>
      </c>
      <c r="F44" s="19">
        <f>'Project 4 (2)'!F69</f>
        <v>24320000</v>
      </c>
      <c r="G44" s="19">
        <f>'Project 4 (2)'!G69</f>
        <v>23680000</v>
      </c>
    </row>
    <row r="45" spans="1:7" ht="12.75">
      <c r="A45" s="5" t="s">
        <v>30</v>
      </c>
      <c r="B45" s="15">
        <f>B44</f>
        <v>20105429.83034146</v>
      </c>
      <c r="C45" s="15">
        <f>C44</f>
        <v>6514703.129824217</v>
      </c>
      <c r="D45" s="15">
        <f t="shared" si="4"/>
        <v>6427782.052370889</v>
      </c>
      <c r="E45" s="19">
        <f>'Project 4 (2)'!E70</f>
        <v>25600000</v>
      </c>
      <c r="F45" s="19">
        <f>'Project 4 (2)'!F70</f>
        <v>24960000</v>
      </c>
      <c r="G45" s="19">
        <f>'Project 4 (2)'!G70</f>
        <v>24320000</v>
      </c>
    </row>
    <row r="46" spans="1:7" ht="12.75">
      <c r="A46" s="5" t="s">
        <v>31</v>
      </c>
      <c r="B46" s="15">
        <f>B45</f>
        <v>20105429.83034146</v>
      </c>
      <c r="C46" s="15">
        <f>B34</f>
        <v>9805897.228689859</v>
      </c>
      <c r="D46" s="15">
        <f t="shared" si="4"/>
        <v>9718976.15123653</v>
      </c>
      <c r="E46" s="19">
        <f>'Project 4 (2)'!E71</f>
        <v>25600000</v>
      </c>
      <c r="F46" s="19">
        <f>'Project 4 (2)'!F71</f>
        <v>25600000</v>
      </c>
      <c r="G46" s="19">
        <f>'Project 4 (2)'!G71</f>
        <v>24960000</v>
      </c>
    </row>
    <row r="47" spans="1:7" ht="12.75">
      <c r="A47" s="5" t="s">
        <v>32</v>
      </c>
      <c r="B47" s="15">
        <f>B46+D16</f>
        <v>25600000</v>
      </c>
      <c r="C47" s="15">
        <f>C46</f>
        <v>9805897.228689859</v>
      </c>
      <c r="D47" s="15">
        <f t="shared" si="4"/>
        <v>9718976.15123653</v>
      </c>
      <c r="E47" s="19">
        <f>'Project 4 (2)'!E72</f>
        <v>25600000</v>
      </c>
      <c r="F47" s="19">
        <f>'Project 4 (2)'!F72</f>
        <v>25600000</v>
      </c>
      <c r="G47" s="19">
        <f>'Project 4 (2)'!G72</f>
        <v>25600000</v>
      </c>
    </row>
    <row r="48" spans="1:7" ht="12.75">
      <c r="A48" s="5" t="s">
        <v>33</v>
      </c>
      <c r="B48" s="15">
        <f aca="true" t="shared" si="5" ref="B48:B58">$B$47</f>
        <v>25600000</v>
      </c>
      <c r="C48" s="15">
        <f>C47</f>
        <v>9805897.228689859</v>
      </c>
      <c r="D48" s="15">
        <f t="shared" si="4"/>
        <v>9718976.15123653</v>
      </c>
      <c r="E48" s="19">
        <f>'Project 4 (2)'!E73</f>
        <v>25600000</v>
      </c>
      <c r="F48" s="19">
        <f>'Project 4 (2)'!F73</f>
        <v>25600000</v>
      </c>
      <c r="G48" s="19">
        <f>'Project 4 (2)'!G73</f>
        <v>25600000</v>
      </c>
    </row>
    <row r="49" spans="1:7" ht="12.75">
      <c r="A49" s="5" t="s">
        <v>34</v>
      </c>
      <c r="B49" s="15">
        <f t="shared" si="5"/>
        <v>25600000</v>
      </c>
      <c r="C49" s="15">
        <f>C48</f>
        <v>9805897.228689859</v>
      </c>
      <c r="D49" s="15">
        <f t="shared" si="4"/>
        <v>9718976.15123653</v>
      </c>
      <c r="E49" s="19">
        <f>'Project 4 (2)'!E74</f>
        <v>25600000</v>
      </c>
      <c r="F49" s="19">
        <f>'Project 4 (2)'!F74</f>
        <v>25600000</v>
      </c>
      <c r="G49" s="19">
        <f>'Project 4 (2)'!G74</f>
        <v>25600000</v>
      </c>
    </row>
    <row r="50" spans="1:7" ht="12.75">
      <c r="A50" s="5" t="s">
        <v>35</v>
      </c>
      <c r="B50" s="15">
        <f t="shared" si="5"/>
        <v>25600000</v>
      </c>
      <c r="C50" s="15">
        <f>B35+D14</f>
        <v>16460718.137806863</v>
      </c>
      <c r="D50" s="15">
        <f t="shared" si="4"/>
        <v>16373797.060353534</v>
      </c>
      <c r="E50" s="19">
        <f>'Project 4 (2)'!E75</f>
        <v>25600000</v>
      </c>
      <c r="F50" s="19">
        <f>'Project 4 (2)'!F75</f>
        <v>25600000</v>
      </c>
      <c r="G50" s="19">
        <f>'Project 4 (2)'!G75</f>
        <v>25600000</v>
      </c>
    </row>
    <row r="51" spans="1:7" ht="12.75">
      <c r="A51" s="5" t="s">
        <v>36</v>
      </c>
      <c r="B51" s="15">
        <f t="shared" si="5"/>
        <v>25600000</v>
      </c>
      <c r="C51" s="15">
        <f>C50</f>
        <v>16460718.137806863</v>
      </c>
      <c r="D51" s="15">
        <f t="shared" si="4"/>
        <v>16373797.060353534</v>
      </c>
      <c r="E51" s="19">
        <f>'Project 4 (2)'!E76</f>
        <v>25600000</v>
      </c>
      <c r="F51" s="19">
        <f>'Project 4 (2)'!F76</f>
        <v>25600000</v>
      </c>
      <c r="G51" s="19">
        <f>'Project 4 (2)'!G76</f>
        <v>25600000</v>
      </c>
    </row>
    <row r="52" spans="1:7" ht="12.75">
      <c r="A52" s="5" t="s">
        <v>37</v>
      </c>
      <c r="B52" s="15">
        <f t="shared" si="5"/>
        <v>25600000</v>
      </c>
      <c r="C52" s="15">
        <f>C51</f>
        <v>16460718.137806863</v>
      </c>
      <c r="D52" s="15">
        <f t="shared" si="4"/>
        <v>16373797.060353534</v>
      </c>
      <c r="E52" s="19">
        <f>'Project 4 (2)'!E77</f>
        <v>25600000</v>
      </c>
      <c r="F52" s="19">
        <f>'Project 4 (2)'!F77</f>
        <v>25600000</v>
      </c>
      <c r="G52" s="19">
        <f>'Project 4 (2)'!G77</f>
        <v>25600000</v>
      </c>
    </row>
    <row r="53" spans="1:7" ht="12.75">
      <c r="A53" s="5" t="s">
        <v>38</v>
      </c>
      <c r="B53" s="15">
        <f t="shared" si="5"/>
        <v>25600000</v>
      </c>
      <c r="C53" s="15">
        <f>C52</f>
        <v>16460718.137806863</v>
      </c>
      <c r="D53" s="15">
        <f t="shared" si="4"/>
        <v>16373797.060353534</v>
      </c>
      <c r="E53" s="19">
        <f>'Project 4 (2)'!E78</f>
        <v>25600000</v>
      </c>
      <c r="F53" s="19">
        <f>'Project 4 (2)'!F78</f>
        <v>25600000</v>
      </c>
      <c r="G53" s="19">
        <f>'Project 4 (2)'!G78</f>
        <v>25600000</v>
      </c>
    </row>
    <row r="54" spans="1:7" ht="12.75">
      <c r="A54" s="5" t="s">
        <v>39</v>
      </c>
      <c r="B54" s="15">
        <f t="shared" si="5"/>
        <v>25600000</v>
      </c>
      <c r="C54" s="15">
        <f>B46</f>
        <v>20105429.83034146</v>
      </c>
      <c r="D54" s="15">
        <f t="shared" si="4"/>
        <v>20018508.752888132</v>
      </c>
      <c r="E54" s="19">
        <f>'Project 4 (2)'!E79</f>
        <v>25600000</v>
      </c>
      <c r="F54" s="19">
        <f>'Project 4 (2)'!F79</f>
        <v>25600000</v>
      </c>
      <c r="G54" s="19">
        <f>'Project 4 (2)'!G79</f>
        <v>25600000</v>
      </c>
    </row>
    <row r="55" spans="1:7" ht="12.75">
      <c r="A55" s="5" t="s">
        <v>40</v>
      </c>
      <c r="B55" s="15">
        <f t="shared" si="5"/>
        <v>25600000</v>
      </c>
      <c r="C55" s="15">
        <f>C54</f>
        <v>20105429.83034146</v>
      </c>
      <c r="D55" s="15">
        <f t="shared" si="4"/>
        <v>20018508.752888132</v>
      </c>
      <c r="E55" s="19">
        <f>'Project 4 (2)'!E80</f>
        <v>25600000</v>
      </c>
      <c r="F55" s="19">
        <f>'Project 4 (2)'!F80</f>
        <v>25600000</v>
      </c>
      <c r="G55" s="19">
        <f>'Project 4 (2)'!G80</f>
        <v>25600000</v>
      </c>
    </row>
    <row r="56" spans="1:7" ht="12.75">
      <c r="A56" s="5" t="s">
        <v>41</v>
      </c>
      <c r="B56" s="15">
        <f t="shared" si="5"/>
        <v>25600000</v>
      </c>
      <c r="C56" s="15">
        <f>C55</f>
        <v>20105429.83034146</v>
      </c>
      <c r="D56" s="15">
        <f t="shared" si="4"/>
        <v>20018508.752888132</v>
      </c>
      <c r="E56" s="19">
        <f>'Project 4 (2)'!E81</f>
        <v>25600000</v>
      </c>
      <c r="F56" s="19">
        <f>'Project 4 (2)'!F81</f>
        <v>25600000</v>
      </c>
      <c r="G56" s="19">
        <f>'Project 4 (2)'!G81</f>
        <v>25600000</v>
      </c>
    </row>
    <row r="57" spans="1:7" ht="12.75">
      <c r="A57" s="5" t="s">
        <v>42</v>
      </c>
      <c r="B57" s="15">
        <f t="shared" si="5"/>
        <v>25600000</v>
      </c>
      <c r="C57" s="15">
        <f>C56</f>
        <v>20105429.83034146</v>
      </c>
      <c r="D57" s="15">
        <f t="shared" si="4"/>
        <v>20018508.752888132</v>
      </c>
      <c r="E57" s="19">
        <f>'Project 4 (2)'!E82</f>
        <v>25600000</v>
      </c>
      <c r="F57" s="19">
        <f>'Project 4 (2)'!F82</f>
        <v>25600000</v>
      </c>
      <c r="G57" s="19">
        <f>'Project 4 (2)'!G82</f>
        <v>25600000</v>
      </c>
    </row>
    <row r="58" spans="1:7" ht="12.75">
      <c r="A58" s="5" t="s">
        <v>43</v>
      </c>
      <c r="B58" s="15">
        <f t="shared" si="5"/>
        <v>25600000</v>
      </c>
      <c r="C58" s="15">
        <f>B47</f>
        <v>25600000</v>
      </c>
      <c r="D58" s="15">
        <f>C58</f>
        <v>25600000</v>
      </c>
      <c r="E58" s="19">
        <f>'Project 4 (2)'!E83</f>
        <v>25600000</v>
      </c>
      <c r="F58" s="19">
        <f>'Project 4 (2)'!F83</f>
        <v>25600000</v>
      </c>
      <c r="G58" s="19">
        <f>'Project 4 (2)'!G83</f>
        <v>25600000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1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37" t="s">
        <v>130</v>
      </c>
      <c r="B1" s="126"/>
      <c r="C1" s="126"/>
      <c r="D1" s="126"/>
      <c r="E1" s="126"/>
      <c r="F1" s="126"/>
      <c r="G1" s="127"/>
    </row>
    <row r="2" spans="1:7" ht="22.5" customHeight="1">
      <c r="A2" s="138" t="s">
        <v>131</v>
      </c>
      <c r="B2" s="139"/>
      <c r="C2" s="139"/>
      <c r="D2" s="139"/>
      <c r="E2" s="139"/>
      <c r="F2" s="139"/>
      <c r="G2" s="140"/>
    </row>
    <row r="4" spans="1:2" ht="12.75">
      <c r="A4" t="s">
        <v>47</v>
      </c>
      <c r="B4" s="32">
        <v>25600000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25600000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52"/>
      <c r="E16" s="32"/>
      <c r="F16" s="52">
        <v>640000</v>
      </c>
      <c r="G16" s="51">
        <v>0</v>
      </c>
    </row>
    <row r="17" spans="1:7" ht="12.75">
      <c r="A17" s="5" t="s">
        <v>17</v>
      </c>
      <c r="B17" s="6"/>
      <c r="C17" s="6"/>
      <c r="D17" s="52"/>
      <c r="E17" s="32"/>
      <c r="F17" s="52">
        <v>640000</v>
      </c>
      <c r="G17" s="52">
        <v>640000</v>
      </c>
    </row>
    <row r="18" spans="1:7" ht="12.75">
      <c r="A18" s="5" t="s">
        <v>18</v>
      </c>
      <c r="B18" s="6"/>
      <c r="C18" s="6"/>
      <c r="D18" s="52"/>
      <c r="E18" s="32"/>
      <c r="F18" s="52">
        <v>640000</v>
      </c>
      <c r="G18" s="52">
        <v>640000</v>
      </c>
    </row>
    <row r="19" spans="1:7" ht="12.75">
      <c r="A19" s="5" t="s">
        <v>19</v>
      </c>
      <c r="B19" s="6"/>
      <c r="C19" s="6"/>
      <c r="D19" s="52"/>
      <c r="E19" s="32"/>
      <c r="F19" s="52">
        <v>640000</v>
      </c>
      <c r="G19" s="52">
        <v>640000</v>
      </c>
    </row>
    <row r="20" spans="1:7" ht="12.75">
      <c r="A20" s="5" t="s">
        <v>20</v>
      </c>
      <c r="B20" s="6"/>
      <c r="C20" s="6"/>
      <c r="D20" s="52"/>
      <c r="E20" s="32"/>
      <c r="F20" s="52">
        <v>2560000</v>
      </c>
      <c r="G20" s="52">
        <v>640000</v>
      </c>
    </row>
    <row r="21" spans="1:7" ht="12.75">
      <c r="A21" s="5" t="s">
        <v>21</v>
      </c>
      <c r="B21" s="6"/>
      <c r="C21" s="6"/>
      <c r="D21" s="52"/>
      <c r="E21" s="32"/>
      <c r="F21" s="52">
        <v>2560000</v>
      </c>
      <c r="G21" s="52">
        <v>2560000</v>
      </c>
    </row>
    <row r="22" spans="1:7" ht="12.75">
      <c r="A22" s="5" t="s">
        <v>22</v>
      </c>
      <c r="B22" s="6"/>
      <c r="C22" s="6"/>
      <c r="D22" s="52"/>
      <c r="E22" s="32"/>
      <c r="F22" s="52">
        <v>2560000</v>
      </c>
      <c r="G22" s="52">
        <v>2560000</v>
      </c>
    </row>
    <row r="23" spans="1:7" ht="12.75">
      <c r="A23" s="5" t="s">
        <v>23</v>
      </c>
      <c r="B23" s="6"/>
      <c r="C23" s="6"/>
      <c r="D23" s="52"/>
      <c r="E23" s="32"/>
      <c r="F23" s="52">
        <v>2560000</v>
      </c>
      <c r="G23" s="52">
        <v>2560000</v>
      </c>
    </row>
    <row r="24" spans="1:7" ht="12.75">
      <c r="A24" s="5" t="s">
        <v>24</v>
      </c>
      <c r="B24" s="6"/>
      <c r="D24" s="6"/>
      <c r="E24" s="32"/>
      <c r="F24" s="6">
        <v>2560000</v>
      </c>
      <c r="G24" s="52">
        <v>2560000</v>
      </c>
    </row>
    <row r="25" spans="1:7" ht="12.75">
      <c r="A25" s="5" t="s">
        <v>25</v>
      </c>
      <c r="B25" s="6"/>
      <c r="D25" s="6"/>
      <c r="E25" s="32"/>
      <c r="F25" s="6">
        <v>2560000</v>
      </c>
      <c r="G25" s="6">
        <v>2560000</v>
      </c>
    </row>
    <row r="26" spans="1:7" ht="12.75">
      <c r="A26" s="5" t="s">
        <v>26</v>
      </c>
      <c r="B26" s="6"/>
      <c r="D26" s="6"/>
      <c r="E26" s="32"/>
      <c r="F26" s="6">
        <v>2560000</v>
      </c>
      <c r="G26" s="6">
        <v>2560000</v>
      </c>
    </row>
    <row r="27" spans="1:7" ht="12.75">
      <c r="A27" s="5" t="s">
        <v>27</v>
      </c>
      <c r="B27" s="6"/>
      <c r="D27" s="6"/>
      <c r="E27" s="32"/>
      <c r="F27" s="6">
        <v>2560000</v>
      </c>
      <c r="G27" s="6">
        <v>2560000</v>
      </c>
    </row>
    <row r="28" spans="1:7" ht="12.75">
      <c r="A28" s="5" t="s">
        <v>28</v>
      </c>
      <c r="D28" s="52"/>
      <c r="E28" s="32"/>
      <c r="F28" s="52">
        <v>640000</v>
      </c>
      <c r="G28" s="6">
        <v>2560000</v>
      </c>
    </row>
    <row r="29" spans="1:7" ht="12.75">
      <c r="A29" s="5" t="s">
        <v>29</v>
      </c>
      <c r="D29" s="52"/>
      <c r="E29" s="32"/>
      <c r="F29" s="52">
        <v>640000</v>
      </c>
      <c r="G29" s="52">
        <v>640000</v>
      </c>
    </row>
    <row r="30" spans="1:7" ht="12.75">
      <c r="A30" s="5" t="s">
        <v>30</v>
      </c>
      <c r="D30" s="52"/>
      <c r="E30" s="32"/>
      <c r="F30" s="52">
        <v>640000</v>
      </c>
      <c r="G30" s="52">
        <v>640000</v>
      </c>
    </row>
    <row r="31" spans="1:7" ht="12.75">
      <c r="A31" s="5" t="s">
        <v>31</v>
      </c>
      <c r="D31" s="52"/>
      <c r="E31" s="32"/>
      <c r="F31" s="52">
        <v>640000</v>
      </c>
      <c r="G31" s="52">
        <v>640000</v>
      </c>
    </row>
    <row r="32" spans="1:7" ht="12.75">
      <c r="A32" s="5" t="s">
        <v>32</v>
      </c>
      <c r="F32" s="52"/>
      <c r="G32" s="52">
        <v>640000</v>
      </c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25600000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25600000</v>
      </c>
      <c r="F56" s="6">
        <f t="shared" si="1"/>
        <v>640000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25600000</v>
      </c>
      <c r="F57" s="6">
        <f t="shared" si="1"/>
        <v>1280000</v>
      </c>
      <c r="G57" s="6">
        <f t="shared" si="2"/>
        <v>640000</v>
      </c>
    </row>
    <row r="58" spans="1:7" ht="12.75">
      <c r="A58" s="5" t="s">
        <v>18</v>
      </c>
      <c r="B58" s="6"/>
      <c r="C58" s="6"/>
      <c r="D58" s="6"/>
      <c r="E58" s="6">
        <f t="shared" si="0"/>
        <v>25600000</v>
      </c>
      <c r="F58" s="6">
        <f t="shared" si="1"/>
        <v>1920000</v>
      </c>
      <c r="G58" s="6">
        <f t="shared" si="2"/>
        <v>1280000</v>
      </c>
    </row>
    <row r="59" spans="1:7" ht="12.75">
      <c r="A59" s="5" t="s">
        <v>19</v>
      </c>
      <c r="B59" s="6"/>
      <c r="C59" s="6"/>
      <c r="D59" s="6"/>
      <c r="E59" s="6">
        <f t="shared" si="0"/>
        <v>25600000</v>
      </c>
      <c r="F59" s="6">
        <f t="shared" si="1"/>
        <v>2560000</v>
      </c>
      <c r="G59" s="6">
        <f t="shared" si="2"/>
        <v>1920000</v>
      </c>
    </row>
    <row r="60" spans="1:7" ht="12.75">
      <c r="A60" s="5" t="s">
        <v>20</v>
      </c>
      <c r="B60" s="6"/>
      <c r="C60" s="6"/>
      <c r="D60" s="6"/>
      <c r="E60" s="6">
        <f t="shared" si="0"/>
        <v>25600000</v>
      </c>
      <c r="F60" s="6">
        <f t="shared" si="1"/>
        <v>5120000</v>
      </c>
      <c r="G60" s="6">
        <f t="shared" si="2"/>
        <v>2560000</v>
      </c>
    </row>
    <row r="61" spans="1:7" ht="12.75">
      <c r="A61" s="5" t="s">
        <v>21</v>
      </c>
      <c r="B61" s="6"/>
      <c r="C61" s="6"/>
      <c r="D61" s="6"/>
      <c r="E61" s="6">
        <f t="shared" si="0"/>
        <v>25600000</v>
      </c>
      <c r="F61" s="6">
        <f t="shared" si="1"/>
        <v>7680000</v>
      </c>
      <c r="G61" s="6">
        <f t="shared" si="2"/>
        <v>5120000</v>
      </c>
    </row>
    <row r="62" spans="1:7" ht="12.75">
      <c r="A62" s="5" t="s">
        <v>22</v>
      </c>
      <c r="B62" s="6"/>
      <c r="C62" s="6"/>
      <c r="D62" s="6"/>
      <c r="E62" s="6">
        <f t="shared" si="0"/>
        <v>25600000</v>
      </c>
      <c r="F62" s="6">
        <f t="shared" si="1"/>
        <v>10240000</v>
      </c>
      <c r="G62" s="6">
        <f t="shared" si="2"/>
        <v>7680000</v>
      </c>
    </row>
    <row r="63" spans="1:7" ht="12.75">
      <c r="A63" s="5" t="s">
        <v>23</v>
      </c>
      <c r="B63" s="6"/>
      <c r="C63" s="6"/>
      <c r="D63" s="6"/>
      <c r="E63" s="6">
        <f t="shared" si="0"/>
        <v>25600000</v>
      </c>
      <c r="F63" s="6">
        <f t="shared" si="1"/>
        <v>12800000</v>
      </c>
      <c r="G63" s="6">
        <f t="shared" si="2"/>
        <v>10240000</v>
      </c>
    </row>
    <row r="64" spans="1:7" ht="12.75">
      <c r="A64" s="5" t="s">
        <v>24</v>
      </c>
      <c r="B64" s="6"/>
      <c r="C64" s="6"/>
      <c r="D64" s="6"/>
      <c r="E64" s="6">
        <f t="shared" si="0"/>
        <v>25600000</v>
      </c>
      <c r="F64" s="6">
        <f t="shared" si="1"/>
        <v>15360000</v>
      </c>
      <c r="G64" s="6">
        <f t="shared" si="2"/>
        <v>12800000</v>
      </c>
    </row>
    <row r="65" spans="1:7" ht="12.75">
      <c r="A65" s="5" t="s">
        <v>25</v>
      </c>
      <c r="B65" s="6"/>
      <c r="C65" s="6"/>
      <c r="D65" s="6"/>
      <c r="E65" s="6">
        <f t="shared" si="0"/>
        <v>25600000</v>
      </c>
      <c r="F65" s="6">
        <f t="shared" si="1"/>
        <v>17920000</v>
      </c>
      <c r="G65" s="6">
        <f t="shared" si="2"/>
        <v>15360000</v>
      </c>
    </row>
    <row r="66" spans="1:7" ht="12.75">
      <c r="A66" s="5" t="s">
        <v>26</v>
      </c>
      <c r="B66" s="6"/>
      <c r="C66" s="6"/>
      <c r="D66" s="6"/>
      <c r="E66" s="6">
        <f t="shared" si="0"/>
        <v>25600000</v>
      </c>
      <c r="F66" s="6">
        <f t="shared" si="1"/>
        <v>20480000</v>
      </c>
      <c r="G66" s="6">
        <f t="shared" si="2"/>
        <v>17920000</v>
      </c>
    </row>
    <row r="67" spans="1:7" ht="12.75">
      <c r="A67" s="5" t="s">
        <v>27</v>
      </c>
      <c r="B67" s="6"/>
      <c r="C67" s="6"/>
      <c r="D67" s="6"/>
      <c r="E67" s="6">
        <f t="shared" si="0"/>
        <v>25600000</v>
      </c>
      <c r="F67" s="6">
        <f t="shared" si="1"/>
        <v>23040000</v>
      </c>
      <c r="G67" s="6">
        <f t="shared" si="2"/>
        <v>20480000</v>
      </c>
    </row>
    <row r="68" spans="1:7" ht="12.75">
      <c r="A68" s="5" t="s">
        <v>28</v>
      </c>
      <c r="B68" s="6"/>
      <c r="C68" s="6"/>
      <c r="D68" s="6"/>
      <c r="E68" s="6">
        <f t="shared" si="0"/>
        <v>25600000</v>
      </c>
      <c r="F68" s="6">
        <f t="shared" si="1"/>
        <v>23680000</v>
      </c>
      <c r="G68" s="6">
        <f t="shared" si="2"/>
        <v>23040000</v>
      </c>
    </row>
    <row r="69" spans="1:7" ht="12.75">
      <c r="A69" s="5" t="s">
        <v>29</v>
      </c>
      <c r="B69" s="6"/>
      <c r="C69" s="6"/>
      <c r="D69" s="6"/>
      <c r="E69" s="6">
        <f t="shared" si="0"/>
        <v>25600000</v>
      </c>
      <c r="F69" s="6">
        <f t="shared" si="1"/>
        <v>24320000</v>
      </c>
      <c r="G69" s="6">
        <f t="shared" si="2"/>
        <v>23680000</v>
      </c>
    </row>
    <row r="70" spans="1:7" ht="12.75">
      <c r="A70" s="5" t="s">
        <v>30</v>
      </c>
      <c r="B70" s="6"/>
      <c r="C70" s="6"/>
      <c r="D70" s="6"/>
      <c r="E70" s="6">
        <f t="shared" si="0"/>
        <v>25600000</v>
      </c>
      <c r="F70" s="6">
        <f t="shared" si="1"/>
        <v>24960000</v>
      </c>
      <c r="G70" s="6">
        <f t="shared" si="2"/>
        <v>24320000</v>
      </c>
    </row>
    <row r="71" spans="1:7" ht="12.75">
      <c r="A71" s="5" t="s">
        <v>31</v>
      </c>
      <c r="B71" s="6"/>
      <c r="C71" s="6"/>
      <c r="D71" s="6"/>
      <c r="E71" s="6">
        <f t="shared" si="0"/>
        <v>25600000</v>
      </c>
      <c r="F71" s="6">
        <f t="shared" si="1"/>
        <v>25600000</v>
      </c>
      <c r="G71" s="6">
        <f t="shared" si="2"/>
        <v>24960000</v>
      </c>
    </row>
    <row r="72" spans="1:7" ht="12.75">
      <c r="A72" s="5" t="s">
        <v>32</v>
      </c>
      <c r="B72" s="6"/>
      <c r="C72" s="6"/>
      <c r="D72" s="6"/>
      <c r="E72" s="6">
        <f t="shared" si="0"/>
        <v>25600000</v>
      </c>
      <c r="F72" s="6">
        <f t="shared" si="1"/>
        <v>25600000</v>
      </c>
      <c r="G72" s="6">
        <f t="shared" si="2"/>
        <v>25600000</v>
      </c>
    </row>
    <row r="73" spans="1:7" ht="12.75">
      <c r="A73" s="5" t="s">
        <v>33</v>
      </c>
      <c r="B73" s="6"/>
      <c r="C73" s="6"/>
      <c r="D73" s="6"/>
      <c r="E73" s="6">
        <f t="shared" si="0"/>
        <v>25600000</v>
      </c>
      <c r="F73" s="6">
        <f t="shared" si="1"/>
        <v>25600000</v>
      </c>
      <c r="G73" s="6">
        <f t="shared" si="2"/>
        <v>25600000</v>
      </c>
    </row>
    <row r="74" spans="1:7" ht="12.75">
      <c r="A74" s="5" t="s">
        <v>34</v>
      </c>
      <c r="B74" s="6"/>
      <c r="C74" s="6"/>
      <c r="D74" s="6"/>
      <c r="E74" s="6">
        <f t="shared" si="0"/>
        <v>25600000</v>
      </c>
      <c r="F74" s="6">
        <f t="shared" si="1"/>
        <v>25600000</v>
      </c>
      <c r="G74" s="6">
        <f t="shared" si="2"/>
        <v>25600000</v>
      </c>
    </row>
    <row r="75" spans="1:7" ht="12.75">
      <c r="A75" s="5" t="s">
        <v>35</v>
      </c>
      <c r="B75" s="6"/>
      <c r="C75" s="6"/>
      <c r="D75" s="6"/>
      <c r="E75" s="6">
        <f t="shared" si="0"/>
        <v>25600000</v>
      </c>
      <c r="F75" s="6">
        <f t="shared" si="1"/>
        <v>25600000</v>
      </c>
      <c r="G75" s="6">
        <f t="shared" si="2"/>
        <v>25600000</v>
      </c>
    </row>
    <row r="76" spans="1:7" ht="12.75">
      <c r="A76" s="5" t="s">
        <v>36</v>
      </c>
      <c r="B76" s="6"/>
      <c r="C76" s="6"/>
      <c r="D76" s="6"/>
      <c r="E76" s="6">
        <f t="shared" si="0"/>
        <v>25600000</v>
      </c>
      <c r="F76" s="6">
        <f t="shared" si="1"/>
        <v>25600000</v>
      </c>
      <c r="G76" s="6">
        <f t="shared" si="2"/>
        <v>25600000</v>
      </c>
    </row>
    <row r="77" spans="1:7" ht="12.75">
      <c r="A77" s="5" t="s">
        <v>37</v>
      </c>
      <c r="B77" s="6"/>
      <c r="C77" s="6"/>
      <c r="D77" s="6"/>
      <c r="E77" s="6">
        <f t="shared" si="0"/>
        <v>25600000</v>
      </c>
      <c r="F77" s="6">
        <f t="shared" si="1"/>
        <v>25600000</v>
      </c>
      <c r="G77" s="6">
        <f t="shared" si="2"/>
        <v>25600000</v>
      </c>
    </row>
    <row r="78" spans="1:7" ht="12.75">
      <c r="A78" s="5" t="s">
        <v>38</v>
      </c>
      <c r="B78" s="6"/>
      <c r="C78" s="6"/>
      <c r="D78" s="6"/>
      <c r="E78" s="6">
        <f t="shared" si="0"/>
        <v>25600000</v>
      </c>
      <c r="F78" s="6">
        <f t="shared" si="1"/>
        <v>25600000</v>
      </c>
      <c r="G78" s="6">
        <f t="shared" si="2"/>
        <v>25600000</v>
      </c>
    </row>
    <row r="79" spans="1:7" ht="12.75">
      <c r="A79" s="5" t="s">
        <v>39</v>
      </c>
      <c r="B79" s="6"/>
      <c r="C79" s="6"/>
      <c r="D79" s="6"/>
      <c r="E79" s="6">
        <f t="shared" si="0"/>
        <v>25600000</v>
      </c>
      <c r="F79" s="6">
        <f t="shared" si="1"/>
        <v>25600000</v>
      </c>
      <c r="G79" s="6">
        <f t="shared" si="2"/>
        <v>25600000</v>
      </c>
    </row>
    <row r="80" spans="1:7" ht="12.75">
      <c r="A80" s="5" t="s">
        <v>40</v>
      </c>
      <c r="B80" s="6"/>
      <c r="C80" s="6"/>
      <c r="D80" s="6"/>
      <c r="E80" s="6">
        <f t="shared" si="0"/>
        <v>25600000</v>
      </c>
      <c r="F80" s="6">
        <f t="shared" si="1"/>
        <v>25600000</v>
      </c>
      <c r="G80" s="6">
        <f t="shared" si="2"/>
        <v>25600000</v>
      </c>
    </row>
    <row r="81" spans="1:7" ht="12.75">
      <c r="A81" s="5" t="s">
        <v>41</v>
      </c>
      <c r="B81" s="6"/>
      <c r="C81" s="6"/>
      <c r="D81" s="6"/>
      <c r="E81" s="6">
        <f t="shared" si="0"/>
        <v>25600000</v>
      </c>
      <c r="F81" s="6">
        <f t="shared" si="1"/>
        <v>25600000</v>
      </c>
      <c r="G81" s="6">
        <f t="shared" si="2"/>
        <v>25600000</v>
      </c>
    </row>
    <row r="82" spans="1:7" ht="12.75">
      <c r="A82" s="5" t="s">
        <v>42</v>
      </c>
      <c r="B82" s="6"/>
      <c r="C82" s="6"/>
      <c r="D82" s="6"/>
      <c r="E82" s="6">
        <f t="shared" si="0"/>
        <v>25600000</v>
      </c>
      <c r="F82" s="6">
        <f t="shared" si="1"/>
        <v>25600000</v>
      </c>
      <c r="G82" s="6">
        <f t="shared" si="2"/>
        <v>25600000</v>
      </c>
    </row>
    <row r="83" spans="1:7" ht="12.75">
      <c r="A83" s="5" t="s">
        <v>43</v>
      </c>
      <c r="B83" s="6"/>
      <c r="C83" s="6"/>
      <c r="D83" s="6"/>
      <c r="E83" s="6">
        <f t="shared" si="0"/>
        <v>25600000</v>
      </c>
      <c r="F83" s="6">
        <f t="shared" si="1"/>
        <v>25600000</v>
      </c>
      <c r="G83" s="6">
        <f t="shared" si="2"/>
        <v>25600000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SheetLayoutView="100" workbookViewId="0" topLeftCell="A19">
      <selection activeCell="E23" sqref="E23"/>
    </sheetView>
  </sheetViews>
  <sheetFormatPr defaultColWidth="9.140625" defaultRowHeight="12.75"/>
  <cols>
    <col min="1" max="1" width="15.8515625" style="0" customWidth="1"/>
    <col min="2" max="2" width="13.421875" style="0" bestFit="1" customWidth="1"/>
    <col min="3" max="3" width="17.8515625" style="0" customWidth="1"/>
    <col min="4" max="4" width="26.8515625" style="0" customWidth="1"/>
    <col min="5" max="5" width="11.140625" style="0" bestFit="1" customWidth="1"/>
    <col min="6" max="6" width="11.57421875" style="0" customWidth="1"/>
    <col min="7" max="9" width="13.421875" style="0" bestFit="1" customWidth="1"/>
  </cols>
  <sheetData>
    <row r="2" spans="1:9" ht="15.75">
      <c r="A2" s="121" t="s">
        <v>77</v>
      </c>
      <c r="B2" s="122"/>
      <c r="C2" s="122"/>
      <c r="D2" s="122"/>
      <c r="E2" s="122"/>
      <c r="F2" s="122"/>
      <c r="G2" s="122"/>
      <c r="H2" s="122"/>
      <c r="I2" s="123"/>
    </row>
    <row r="4" spans="1:6" ht="15.75">
      <c r="A4" s="31" t="s">
        <v>100</v>
      </c>
      <c r="F4" s="31" t="s">
        <v>62</v>
      </c>
    </row>
    <row r="5" spans="1:6" ht="15.75">
      <c r="A5" t="s">
        <v>101</v>
      </c>
      <c r="B5" s="32">
        <v>464000000</v>
      </c>
      <c r="F5" s="31"/>
    </row>
    <row r="6" spans="1:2" ht="12.75">
      <c r="A6" t="s">
        <v>63</v>
      </c>
      <c r="B6" s="84">
        <v>48720000</v>
      </c>
    </row>
    <row r="7" spans="1:9" ht="12.75">
      <c r="A7" s="118" t="s">
        <v>0</v>
      </c>
      <c r="B7" s="119"/>
      <c r="C7" s="120"/>
      <c r="D7" s="27" t="s">
        <v>103</v>
      </c>
      <c r="F7" s="38" t="s">
        <v>55</v>
      </c>
      <c r="G7" s="48"/>
      <c r="H7" s="39"/>
      <c r="I7" s="40"/>
    </row>
    <row r="8" spans="1:9" ht="82.5" customHeight="1">
      <c r="A8" s="1" t="s">
        <v>1</v>
      </c>
      <c r="B8" s="26" t="s">
        <v>2</v>
      </c>
      <c r="C8" s="21" t="s">
        <v>54</v>
      </c>
      <c r="D8" s="37"/>
      <c r="F8" s="41"/>
      <c r="G8" s="42" t="s">
        <v>48</v>
      </c>
      <c r="H8" s="43" t="s">
        <v>56</v>
      </c>
      <c r="I8" s="44" t="s">
        <v>50</v>
      </c>
    </row>
    <row r="9" spans="1:9" ht="15.75">
      <c r="A9" s="27"/>
      <c r="B9" s="28"/>
      <c r="C9" s="33"/>
      <c r="D9" s="36"/>
      <c r="F9" s="65" t="s">
        <v>57</v>
      </c>
      <c r="G9" s="85">
        <v>464000000</v>
      </c>
      <c r="H9" s="86">
        <f>G9/$G$14</f>
        <v>0.2856299294083817</v>
      </c>
      <c r="I9" s="77">
        <f>H9*$B$6</f>
        <v>13915890.160776358</v>
      </c>
    </row>
    <row r="10" spans="1:9" ht="12.75">
      <c r="A10" s="2">
        <v>2007</v>
      </c>
      <c r="B10" s="29">
        <v>121123105</v>
      </c>
      <c r="C10" s="34">
        <f>B10/$B$17</f>
        <v>0.07456117225792988</v>
      </c>
      <c r="D10" s="10">
        <v>28000000</v>
      </c>
      <c r="F10" s="66" t="s">
        <v>58</v>
      </c>
      <c r="G10" s="82">
        <v>791669892</v>
      </c>
      <c r="H10" s="87">
        <f>G10/$G$14</f>
        <v>0.48733753311789046</v>
      </c>
      <c r="I10" s="82">
        <f>H10*$B$6</f>
        <v>23743084.613503624</v>
      </c>
    </row>
    <row r="11" spans="1:9" ht="12.75">
      <c r="A11" s="2">
        <v>2008</v>
      </c>
      <c r="B11" s="29">
        <v>174427370</v>
      </c>
      <c r="C11" s="34">
        <f aca="true" t="shared" si="0" ref="C11:C16">B11/$B$17</f>
        <v>0.10737430468833896</v>
      </c>
      <c r="D11" s="10">
        <v>0</v>
      </c>
      <c r="F11" s="66" t="s">
        <v>59</v>
      </c>
      <c r="G11" s="82">
        <v>179429730.85</v>
      </c>
      <c r="H11" s="63">
        <f>G11/$G$14</f>
        <v>0.11045366671648799</v>
      </c>
      <c r="I11" s="80">
        <f>H11*$B$6</f>
        <v>5381302.6424272945</v>
      </c>
    </row>
    <row r="12" spans="1:9" ht="12.75">
      <c r="A12" s="2">
        <v>2009</v>
      </c>
      <c r="B12" s="29">
        <v>235241207</v>
      </c>
      <c r="C12" s="34">
        <f t="shared" si="0"/>
        <v>0.14481019254988833</v>
      </c>
      <c r="D12" s="10">
        <v>80000000</v>
      </c>
      <c r="F12" s="66" t="s">
        <v>60</v>
      </c>
      <c r="G12" s="82">
        <v>133322500</v>
      </c>
      <c r="H12" s="63">
        <f>G12/$G$14</f>
        <v>0.0820708971197176</v>
      </c>
      <c r="I12" s="80">
        <f>H12*$B$6</f>
        <v>3998494.1076726415</v>
      </c>
    </row>
    <row r="13" spans="1:9" ht="12.75">
      <c r="A13" s="2">
        <v>2010</v>
      </c>
      <c r="B13" s="29">
        <v>247655257</v>
      </c>
      <c r="C13" s="34">
        <f t="shared" si="0"/>
        <v>0.15245205510343296</v>
      </c>
      <c r="D13" s="10">
        <v>90000000</v>
      </c>
      <c r="F13" s="66" t="s">
        <v>61</v>
      </c>
      <c r="G13" s="82">
        <v>56057500</v>
      </c>
      <c r="H13" s="63">
        <f>G13/$G$14</f>
        <v>0.034507973637522324</v>
      </c>
      <c r="I13" s="80">
        <f>H13*$B$6</f>
        <v>1681228.4756200877</v>
      </c>
    </row>
    <row r="14" spans="1:9" ht="12.75">
      <c r="A14" s="2">
        <v>2011</v>
      </c>
      <c r="B14" s="29">
        <v>264790351</v>
      </c>
      <c r="C14" s="34">
        <f t="shared" si="0"/>
        <v>0.1630001061576874</v>
      </c>
      <c r="D14" s="10">
        <v>100000000</v>
      </c>
      <c r="F14" s="88" t="s">
        <v>53</v>
      </c>
      <c r="G14" s="89">
        <f>SUM(G9:G13)</f>
        <v>1624479622.85</v>
      </c>
      <c r="H14" s="90"/>
      <c r="I14" s="91">
        <f>SUM(I9:I13)</f>
        <v>48720000.00000001</v>
      </c>
    </row>
    <row r="15" spans="1:4" ht="12.75">
      <c r="A15" s="2">
        <v>2012</v>
      </c>
      <c r="B15" s="29">
        <v>282023049</v>
      </c>
      <c r="C15" s="34">
        <f t="shared" si="0"/>
        <v>0.17360824045251813</v>
      </c>
      <c r="D15" s="10">
        <v>105000000</v>
      </c>
    </row>
    <row r="16" spans="1:4" ht="12.75">
      <c r="A16" s="2">
        <v>2013</v>
      </c>
      <c r="B16" s="29">
        <v>299219284</v>
      </c>
      <c r="C16" s="34">
        <f t="shared" si="0"/>
        <v>0.18419392879020435</v>
      </c>
      <c r="D16" s="10">
        <v>61000000</v>
      </c>
    </row>
    <row r="17" spans="1:8" ht="12.75">
      <c r="A17" s="3" t="s">
        <v>3</v>
      </c>
      <c r="B17" s="30">
        <f>SUM(B10:B16)</f>
        <v>1624479623</v>
      </c>
      <c r="C17" s="35"/>
      <c r="D17" s="11">
        <f>SUM(D10:D16)</f>
        <v>464000000</v>
      </c>
      <c r="G17" s="108"/>
      <c r="H17" s="84"/>
    </row>
    <row r="18" spans="7:8" ht="12.75">
      <c r="G18" s="108"/>
      <c r="H18" s="84"/>
    </row>
    <row r="19" spans="7:8" ht="12.75">
      <c r="G19" s="108"/>
      <c r="H19" s="84"/>
    </row>
    <row r="20" spans="1:8" ht="15.75">
      <c r="A20" s="31" t="s">
        <v>102</v>
      </c>
      <c r="G20" s="108"/>
      <c r="H20" s="84"/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1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'Operation 1'!E23+'Operation 2'!E23+'Operation 3'!E23+'Operation 4'!E23</f>
        <v>0</v>
      </c>
      <c r="F23" s="19">
        <f>'Operation 1'!F23+'Operation 2'!F23+'Operation 3'!F23+'Operation 4'!F23</f>
        <v>0</v>
      </c>
      <c r="G23" s="19">
        <f>'Operation 1'!G23+'Operation 2'!G23+'Operation 3'!G23+'Operation 4'!G23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'Operation 1'!E24+'Operation 2'!E24+'Operation 3'!E24+'Operation 4'!E24</f>
        <v>0</v>
      </c>
      <c r="F24" s="19">
        <f>'Operation 1'!F24+'Operation 2'!F24+'Operation 3'!F24+'Operation 4'!F24</f>
        <v>0</v>
      </c>
      <c r="G24" s="19">
        <f>'Operation 1'!G24+'Operation 2'!G24+'Operation 3'!G24+'Operation 4'!G24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'Operation 1'!E25+'Operation 2'!E25+'Operation 3'!E25+'Operation 4'!E25</f>
        <v>0</v>
      </c>
      <c r="F25" s="19">
        <f>'Operation 1'!F25+'Operation 2'!F25+'Operation 3'!F25+'Operation 4'!F25</f>
        <v>0</v>
      </c>
      <c r="G25" s="19">
        <f>'Operation 1'!G25+'Operation 2'!G25+'Operation 3'!G25+'Operation 4'!G25</f>
        <v>0</v>
      </c>
    </row>
    <row r="26" spans="1:7" ht="12.75">
      <c r="A26" s="5" t="s">
        <v>11</v>
      </c>
      <c r="B26" s="15">
        <f>D10</f>
        <v>28000000</v>
      </c>
      <c r="C26" s="15">
        <v>0</v>
      </c>
      <c r="D26" s="15">
        <v>0</v>
      </c>
      <c r="E26" s="19">
        <f>'Operation 1'!E26+'Operation 2'!E26+'Operation 3'!E26+'Operation 4'!E26</f>
        <v>0</v>
      </c>
      <c r="F26" s="19">
        <f>'Operation 1'!F26+'Operation 2'!F26+'Operation 3'!F26+'Operation 4'!F26</f>
        <v>0</v>
      </c>
      <c r="G26" s="19">
        <f>'Operation 1'!G26+'Operation 2'!G26+'Operation 3'!G26+'Operation 4'!G26</f>
        <v>0</v>
      </c>
    </row>
    <row r="27" spans="1:7" ht="12.75">
      <c r="A27" s="5" t="s">
        <v>12</v>
      </c>
      <c r="B27" s="15">
        <f>B26+D11</f>
        <v>28000000</v>
      </c>
      <c r="C27" s="15">
        <v>0</v>
      </c>
      <c r="D27" s="15">
        <v>0</v>
      </c>
      <c r="E27" s="19">
        <f>'Operation 1'!E27+'Operation 2'!E27+'Operation 3'!E27+'Operation 4'!E27</f>
        <v>0</v>
      </c>
      <c r="F27" s="19">
        <f>'Operation 1'!F27+'Operation 2'!F27+'Operation 3'!F27+'Operation 4'!F27</f>
        <v>0</v>
      </c>
      <c r="G27" s="19">
        <f>'Operation 1'!G27+'Operation 2'!G27+'Operation 3'!G27+'Operation 4'!G27</f>
        <v>0</v>
      </c>
    </row>
    <row r="28" spans="1:7" ht="12.75">
      <c r="A28" s="5" t="s">
        <v>13</v>
      </c>
      <c r="B28" s="15">
        <f>B27</f>
        <v>28000000</v>
      </c>
      <c r="C28" s="15">
        <v>0</v>
      </c>
      <c r="D28" s="15">
        <v>0</v>
      </c>
      <c r="E28" s="19">
        <f>'Operation 1'!E28+'Operation 2'!E28+'Operation 3'!E28+'Operation 4'!E28</f>
        <v>0</v>
      </c>
      <c r="F28" s="19">
        <f>'Operation 1'!F28+'Operation 2'!F28+'Operation 3'!F28+'Operation 4'!F28</f>
        <v>0</v>
      </c>
      <c r="G28" s="19">
        <f>'Operation 1'!G28+'Operation 2'!G28+'Operation 3'!G28+'Operation 4'!G28</f>
        <v>0</v>
      </c>
    </row>
    <row r="29" spans="1:7" ht="12.75">
      <c r="A29" s="5" t="s">
        <v>14</v>
      </c>
      <c r="B29" s="15">
        <f>B28</f>
        <v>28000000</v>
      </c>
      <c r="C29" s="15">
        <v>0</v>
      </c>
      <c r="D29" s="15">
        <v>0</v>
      </c>
      <c r="E29" s="19">
        <f>'Operation 1'!E29+'Operation 2'!E29+'Operation 3'!E29+'Operation 4'!E29</f>
        <v>0</v>
      </c>
      <c r="F29" s="19">
        <f>'Operation 1'!F29+'Operation 2'!F29+'Operation 3'!F29+'Operation 4'!F29</f>
        <v>0</v>
      </c>
      <c r="G29" s="19">
        <f>'Operation 1'!G29+'Operation 2'!G29+'Operation 3'!G29+'Operation 4'!G29</f>
        <v>0</v>
      </c>
    </row>
    <row r="30" spans="1:7" ht="12.75">
      <c r="A30" s="5" t="s">
        <v>15</v>
      </c>
      <c r="B30" s="15">
        <f>B29</f>
        <v>28000000</v>
      </c>
      <c r="C30" s="15">
        <v>0</v>
      </c>
      <c r="D30" s="15">
        <v>0</v>
      </c>
      <c r="E30" s="19">
        <f>'Operation 1'!E30+'Operation 2'!E30+'Operation 3'!E30+'Operation 4'!E30</f>
        <v>28000000</v>
      </c>
      <c r="F30" s="19">
        <f>'Operation 1'!F30+'Operation 2'!F30+'Operation 3'!F30+'Operation 4'!F30</f>
        <v>0</v>
      </c>
      <c r="G30" s="19">
        <f>'Operation 1'!G30+'Operation 2'!G30+'Operation 3'!G30+'Operation 4'!G30</f>
        <v>0</v>
      </c>
    </row>
    <row r="31" spans="1:7" ht="12.75">
      <c r="A31" s="5" t="s">
        <v>16</v>
      </c>
      <c r="B31" s="15">
        <f>B30+D12</f>
        <v>108000000</v>
      </c>
      <c r="C31" s="15">
        <v>0</v>
      </c>
      <c r="D31" s="15">
        <v>0</v>
      </c>
      <c r="E31" s="19">
        <f>'Operation 1'!E31+'Operation 2'!E31+'Operation 3'!E31+'Operation 4'!E31</f>
        <v>28000000</v>
      </c>
      <c r="F31" s="19">
        <f>'Operation 1'!F31+'Operation 2'!F31+'Operation 3'!F31+'Operation 4'!F31</f>
        <v>2800000</v>
      </c>
      <c r="G31" s="19">
        <f>'Operation 1'!G31+'Operation 2'!G31+'Operation 3'!G31+'Operation 4'!G31</f>
        <v>0</v>
      </c>
    </row>
    <row r="32" spans="1:7" ht="12.75">
      <c r="A32" s="5" t="s">
        <v>17</v>
      </c>
      <c r="B32" s="15">
        <f>B31</f>
        <v>108000000</v>
      </c>
      <c r="C32" s="15">
        <v>0</v>
      </c>
      <c r="D32" s="15">
        <v>0</v>
      </c>
      <c r="E32" s="19">
        <f>'Operation 1'!E32+'Operation 2'!E32+'Operation 3'!E32+'Operation 4'!E32</f>
        <v>28000000</v>
      </c>
      <c r="F32" s="19">
        <f>'Operation 1'!F32+'Operation 2'!F32+'Operation 3'!F32+'Operation 4'!F32</f>
        <v>5600000</v>
      </c>
      <c r="G32" s="19">
        <f>'Operation 1'!G32+'Operation 2'!G32+'Operation 3'!G32+'Operation 4'!G32</f>
        <v>2800000</v>
      </c>
    </row>
    <row r="33" spans="1:7" ht="12.75">
      <c r="A33" s="5" t="s">
        <v>18</v>
      </c>
      <c r="B33" s="15">
        <f>B32</f>
        <v>108000000</v>
      </c>
      <c r="C33" s="15">
        <v>0</v>
      </c>
      <c r="D33" s="15">
        <v>0</v>
      </c>
      <c r="E33" s="19">
        <f>'Operation 1'!E33+'Operation 2'!E33+'Operation 3'!E33+'Operation 4'!E33</f>
        <v>28000000</v>
      </c>
      <c r="F33" s="19">
        <f>'Operation 1'!F33+'Operation 2'!F33+'Operation 3'!F33+'Operation 4'!F33</f>
        <v>8400000</v>
      </c>
      <c r="G33" s="19">
        <f>'Operation 1'!G33+'Operation 2'!G33+'Operation 3'!G33+'Operation 4'!G33</f>
        <v>5600000</v>
      </c>
    </row>
    <row r="34" spans="1:7" ht="12.75">
      <c r="A34" s="5" t="s">
        <v>19</v>
      </c>
      <c r="B34" s="15">
        <f>B33</f>
        <v>108000000</v>
      </c>
      <c r="C34" s="15">
        <v>0</v>
      </c>
      <c r="D34" s="15">
        <v>0</v>
      </c>
      <c r="E34" s="19">
        <f>'Operation 1'!E34+'Operation 2'!E34+'Operation 3'!E34+'Operation 4'!E34</f>
        <v>28000000</v>
      </c>
      <c r="F34" s="19">
        <f>'Operation 1'!F34+'Operation 2'!F34+'Operation 3'!F34+'Operation 4'!F34</f>
        <v>14000000</v>
      </c>
      <c r="G34" s="19">
        <f>'Operation 1'!G34+'Operation 2'!G34+'Operation 3'!G34+'Operation 4'!G34</f>
        <v>8400000</v>
      </c>
    </row>
    <row r="35" spans="1:7" ht="12.75">
      <c r="A35" s="5" t="s">
        <v>20</v>
      </c>
      <c r="B35" s="15">
        <f>B34+D13</f>
        <v>198000000</v>
      </c>
      <c r="C35" s="15">
        <v>0</v>
      </c>
      <c r="D35" s="15">
        <v>0</v>
      </c>
      <c r="E35" s="19">
        <f>'Operation 1'!E35+'Operation 2'!E35+'Operation 3'!E35+'Operation 4'!E35</f>
        <v>284000000</v>
      </c>
      <c r="F35" s="19">
        <f>'Operation 1'!F35+'Operation 2'!F35+'Operation 3'!F35+'Operation 4'!F35</f>
        <v>17500000</v>
      </c>
      <c r="G35" s="19">
        <f>'Operation 1'!G35+'Operation 2'!G35+'Operation 3'!G35+'Operation 4'!G35</f>
        <v>14000000</v>
      </c>
    </row>
    <row r="36" spans="1:7" ht="12.75">
      <c r="A36" s="5" t="s">
        <v>21</v>
      </c>
      <c r="B36" s="15">
        <f>B35</f>
        <v>198000000</v>
      </c>
      <c r="C36" s="15">
        <v>0</v>
      </c>
      <c r="D36" s="15">
        <v>0</v>
      </c>
      <c r="E36" s="19">
        <f>'Operation 1'!E36+'Operation 2'!E36+'Operation 3'!E36+'Operation 4'!E36</f>
        <v>384000000</v>
      </c>
      <c r="F36" s="19">
        <f>'Operation 1'!F36+'Operation 2'!F36+'Operation 3'!F36+'Operation 4'!F36</f>
        <v>46600000</v>
      </c>
      <c r="G36" s="19">
        <f>'Operation 1'!G36+'Operation 2'!G36+'Operation 3'!G36+'Operation 4'!G36</f>
        <v>17500000</v>
      </c>
    </row>
    <row r="37" spans="1:7" ht="12.75">
      <c r="A37" s="5" t="s">
        <v>22</v>
      </c>
      <c r="B37" s="15">
        <f>B36</f>
        <v>198000000</v>
      </c>
      <c r="C37" s="15">
        <v>0</v>
      </c>
      <c r="D37" s="15">
        <v>0</v>
      </c>
      <c r="E37" s="19">
        <f>'Operation 1'!E37+'Operation 2'!E37+'Operation 3'!E37+'Operation 4'!E37</f>
        <v>384000000</v>
      </c>
      <c r="F37" s="19">
        <f>'Operation 1'!F37+'Operation 2'!F37+'Operation 3'!F37+'Operation 4'!F37</f>
        <v>72900000</v>
      </c>
      <c r="G37" s="19">
        <f>'Operation 1'!G37+'Operation 2'!G37+'Operation 3'!G37+'Operation 4'!G37</f>
        <v>46600000</v>
      </c>
    </row>
    <row r="38" spans="1:7" ht="12.75">
      <c r="A38" s="5" t="s">
        <v>23</v>
      </c>
      <c r="B38" s="15">
        <f>B37</f>
        <v>198000000</v>
      </c>
      <c r="C38" s="15">
        <f>B26</f>
        <v>28000000</v>
      </c>
      <c r="D38" s="15">
        <f>C38-$I$9</f>
        <v>14084109.839223642</v>
      </c>
      <c r="E38" s="19">
        <f>'Operation 1'!E38+'Operation 2'!E38+'Operation 3'!E38+'Operation 4'!E38</f>
        <v>464000000</v>
      </c>
      <c r="F38" s="19">
        <f>'Operation 1'!F38+'Operation 2'!F38+'Operation 3'!F38+'Operation 4'!F38</f>
        <v>94200000</v>
      </c>
      <c r="G38" s="19">
        <f>'Operation 1'!G38+'Operation 2'!G38+'Operation 3'!G38+'Operation 4'!G38</f>
        <v>72900000</v>
      </c>
    </row>
    <row r="39" spans="1:7" ht="12.75">
      <c r="A39" s="5" t="s">
        <v>24</v>
      </c>
      <c r="B39" s="15">
        <f>B38+D14</f>
        <v>298000000</v>
      </c>
      <c r="C39" s="15">
        <f>C38</f>
        <v>28000000</v>
      </c>
      <c r="D39" s="15">
        <f>C39-$I$9</f>
        <v>14084109.839223642</v>
      </c>
      <c r="E39" s="19">
        <f>'Operation 1'!E39+'Operation 2'!E39+'Operation 3'!E39+'Operation 4'!E39</f>
        <v>464000000</v>
      </c>
      <c r="F39" s="19">
        <f>'Operation 1'!F39+'Operation 2'!F39+'Operation 3'!F39+'Operation 4'!F39</f>
        <v>120000000</v>
      </c>
      <c r="G39" s="19">
        <f>'Operation 1'!G39+'Operation 2'!G39+'Operation 3'!G39+'Operation 4'!G39</f>
        <v>94200000</v>
      </c>
    </row>
    <row r="40" spans="1:7" ht="12.75">
      <c r="A40" s="5" t="s">
        <v>25</v>
      </c>
      <c r="B40" s="15">
        <f>B39</f>
        <v>298000000</v>
      </c>
      <c r="C40" s="15">
        <f>C39</f>
        <v>28000000</v>
      </c>
      <c r="D40" s="15">
        <f aca="true" t="shared" si="1" ref="D40:D57">C40-$I$9</f>
        <v>14084109.839223642</v>
      </c>
      <c r="E40" s="19">
        <f>'Operation 1'!E40+'Operation 2'!E40+'Operation 3'!E40+'Operation 4'!E40</f>
        <v>464000000</v>
      </c>
      <c r="F40" s="19">
        <f>'Operation 1'!F40+'Operation 2'!F40+'Operation 3'!F40+'Operation 4'!F40</f>
        <v>141800000</v>
      </c>
      <c r="G40" s="19">
        <f>'Operation 1'!G40+'Operation 2'!G40+'Operation 3'!G40+'Operation 4'!G40</f>
        <v>120000000</v>
      </c>
    </row>
    <row r="41" spans="1:7" ht="12.75">
      <c r="A41" s="5" t="s">
        <v>26</v>
      </c>
      <c r="B41" s="15">
        <f>B40</f>
        <v>298000000</v>
      </c>
      <c r="C41" s="15">
        <f>C40</f>
        <v>28000000</v>
      </c>
      <c r="D41" s="15">
        <f t="shared" si="1"/>
        <v>14084109.839223642</v>
      </c>
      <c r="E41" s="19">
        <f>'Operation 1'!E41+'Operation 2'!E41+'Operation 3'!E41+'Operation 4'!E41</f>
        <v>464000000</v>
      </c>
      <c r="F41" s="19">
        <f>'Operation 1'!F41+'Operation 2'!F41+'Operation 3'!F41+'Operation 4'!F41</f>
        <v>163600000</v>
      </c>
      <c r="G41" s="19">
        <f>'Operation 1'!G41+'Operation 2'!G41+'Operation 3'!G41+'Operation 4'!G41</f>
        <v>141800000</v>
      </c>
    </row>
    <row r="42" spans="1:7" ht="12.75">
      <c r="A42" s="5" t="s">
        <v>27</v>
      </c>
      <c r="B42" s="15">
        <f>B41</f>
        <v>298000000</v>
      </c>
      <c r="C42" s="15">
        <f>B27</f>
        <v>28000000</v>
      </c>
      <c r="D42" s="15">
        <f t="shared" si="1"/>
        <v>14084109.839223642</v>
      </c>
      <c r="E42" s="19">
        <f>'Operation 1'!E42+'Operation 2'!E42+'Operation 3'!E42+'Operation 4'!E42</f>
        <v>464000000</v>
      </c>
      <c r="F42" s="19">
        <f>'Operation 1'!F42+'Operation 2'!F42+'Operation 3'!F42+'Operation 4'!F42</f>
        <v>185400000</v>
      </c>
      <c r="G42" s="19">
        <f>'Operation 1'!G42+'Operation 2'!G42+'Operation 3'!G42+'Operation 4'!G42</f>
        <v>163600000</v>
      </c>
    </row>
    <row r="43" spans="1:7" ht="12.75">
      <c r="A43" s="5" t="s">
        <v>28</v>
      </c>
      <c r="B43" s="15">
        <f>B42+D15</f>
        <v>403000000</v>
      </c>
      <c r="C43" s="15">
        <f>C42</f>
        <v>28000000</v>
      </c>
      <c r="D43" s="15">
        <f t="shared" si="1"/>
        <v>14084109.839223642</v>
      </c>
      <c r="E43" s="19">
        <f>'Operation 1'!E43+'Operation 2'!E43+'Operation 3'!E43+'Operation 4'!E43</f>
        <v>464000000</v>
      </c>
      <c r="F43" s="19">
        <f>'Operation 1'!F43+'Operation 2'!F43+'Operation 3'!F43+'Operation 4'!F43</f>
        <v>207200000</v>
      </c>
      <c r="G43" s="19">
        <f>'Operation 1'!G43+'Operation 2'!G43+'Operation 3'!G43+'Operation 4'!G43</f>
        <v>185400000</v>
      </c>
    </row>
    <row r="44" spans="1:7" ht="12.75">
      <c r="A44" s="5" t="s">
        <v>29</v>
      </c>
      <c r="B44" s="15">
        <f>B43</f>
        <v>403000000</v>
      </c>
      <c r="C44" s="15">
        <f>C43</f>
        <v>28000000</v>
      </c>
      <c r="D44" s="15">
        <f t="shared" si="1"/>
        <v>14084109.839223642</v>
      </c>
      <c r="E44" s="19">
        <f>'Operation 1'!E44+'Operation 2'!E44+'Operation 3'!E44+'Operation 4'!E44</f>
        <v>464000000</v>
      </c>
      <c r="F44" s="19">
        <f>'Operation 1'!F44+'Operation 2'!F44+'Operation 3'!F44+'Operation 4'!F44</f>
        <v>231000000</v>
      </c>
      <c r="G44" s="19">
        <f>'Operation 1'!G44+'Operation 2'!G44+'Operation 3'!G44+'Operation 4'!G44</f>
        <v>207200000</v>
      </c>
    </row>
    <row r="45" spans="1:7" ht="12.75">
      <c r="A45" s="5" t="s">
        <v>30</v>
      </c>
      <c r="B45" s="15">
        <f>B44</f>
        <v>403000000</v>
      </c>
      <c r="C45" s="15">
        <f>C44</f>
        <v>28000000</v>
      </c>
      <c r="D45" s="15">
        <f t="shared" si="1"/>
        <v>14084109.839223642</v>
      </c>
      <c r="E45" s="19">
        <f>'Operation 1'!E45+'Operation 2'!E45+'Operation 3'!E45+'Operation 4'!E45</f>
        <v>464000000</v>
      </c>
      <c r="F45" s="19">
        <f>'Operation 1'!F45+'Operation 2'!F45+'Operation 3'!F45+'Operation 4'!F45</f>
        <v>254800000</v>
      </c>
      <c r="G45" s="19">
        <f>'Operation 1'!G45+'Operation 2'!G45+'Operation 3'!G45+'Operation 4'!G45</f>
        <v>231000000</v>
      </c>
    </row>
    <row r="46" spans="1:7" ht="12.75">
      <c r="A46" s="5" t="s">
        <v>31</v>
      </c>
      <c r="B46" s="15">
        <f>B45</f>
        <v>403000000</v>
      </c>
      <c r="C46" s="15">
        <f>B34</f>
        <v>108000000</v>
      </c>
      <c r="D46" s="15">
        <f t="shared" si="1"/>
        <v>94084109.83922364</v>
      </c>
      <c r="E46" s="19">
        <f>'Operation 1'!E46+'Operation 2'!E46+'Operation 3'!E46+'Operation 4'!E46</f>
        <v>464000000</v>
      </c>
      <c r="F46" s="19">
        <f>'Operation 1'!F46+'Operation 2'!F46+'Operation 3'!F46+'Operation 4'!F46</f>
        <v>278600000</v>
      </c>
      <c r="G46" s="19">
        <f>'Operation 1'!G46+'Operation 2'!G46+'Operation 3'!G46+'Operation 4'!G46</f>
        <v>254800000</v>
      </c>
    </row>
    <row r="47" spans="1:7" ht="12.75">
      <c r="A47" s="5" t="s">
        <v>32</v>
      </c>
      <c r="B47" s="15">
        <f>B46+D16</f>
        <v>464000000</v>
      </c>
      <c r="C47" s="15">
        <f>C46</f>
        <v>108000000</v>
      </c>
      <c r="D47" s="15">
        <f t="shared" si="1"/>
        <v>94084109.83922364</v>
      </c>
      <c r="E47" s="19">
        <f>'Operation 1'!E47+'Operation 2'!E47+'Operation 3'!E47+'Operation 4'!E47</f>
        <v>464000000</v>
      </c>
      <c r="F47" s="19">
        <f>'Operation 1'!F47+'Operation 2'!F47+'Operation 3'!F47+'Operation 4'!F47</f>
        <v>302400000</v>
      </c>
      <c r="G47" s="19">
        <f>'Operation 1'!G47+'Operation 2'!G47+'Operation 3'!G47+'Operation 4'!G47</f>
        <v>278600000</v>
      </c>
    </row>
    <row r="48" spans="1:7" ht="12.75">
      <c r="A48" s="5" t="s">
        <v>33</v>
      </c>
      <c r="B48" s="15">
        <f>$B$47</f>
        <v>464000000</v>
      </c>
      <c r="C48" s="15">
        <f>C47</f>
        <v>108000000</v>
      </c>
      <c r="D48" s="15">
        <f t="shared" si="1"/>
        <v>94084109.83922364</v>
      </c>
      <c r="E48" s="19">
        <f>'Operation 1'!E48+'Operation 2'!E48+'Operation 3'!E48+'Operation 4'!E48</f>
        <v>464000000</v>
      </c>
      <c r="F48" s="19">
        <f>'Operation 1'!F48+'Operation 2'!F48+'Operation 3'!F48+'Operation 4'!F48</f>
        <v>326200000</v>
      </c>
      <c r="G48" s="19">
        <f>'Operation 1'!G48+'Operation 2'!G48+'Operation 3'!G48+'Operation 4'!G48</f>
        <v>302400000</v>
      </c>
    </row>
    <row r="49" spans="1:7" ht="12.75">
      <c r="A49" s="5" t="s">
        <v>34</v>
      </c>
      <c r="B49" s="15">
        <f aca="true" t="shared" si="2" ref="B49:B58">$B$47</f>
        <v>464000000</v>
      </c>
      <c r="C49" s="15">
        <f>C48</f>
        <v>108000000</v>
      </c>
      <c r="D49" s="15">
        <f t="shared" si="1"/>
        <v>94084109.83922364</v>
      </c>
      <c r="E49" s="19">
        <f>'Operation 1'!E49+'Operation 2'!E49+'Operation 3'!E49+'Operation 4'!E49</f>
        <v>464000000</v>
      </c>
      <c r="F49" s="19">
        <f>'Operation 1'!F49+'Operation 2'!F49+'Operation 3'!F49+'Operation 4'!F49</f>
        <v>350000000</v>
      </c>
      <c r="G49" s="19">
        <f>'Operation 1'!G49+'Operation 2'!G49+'Operation 3'!G49+'Operation 4'!G49</f>
        <v>326200000</v>
      </c>
    </row>
    <row r="50" spans="1:7" ht="12.75">
      <c r="A50" s="5" t="s">
        <v>35</v>
      </c>
      <c r="B50" s="15">
        <f t="shared" si="2"/>
        <v>464000000</v>
      </c>
      <c r="C50" s="15">
        <f>B35+D14</f>
        <v>298000000</v>
      </c>
      <c r="D50" s="15">
        <f t="shared" si="1"/>
        <v>284084109.8392236</v>
      </c>
      <c r="E50" s="19">
        <f>'Operation 1'!E50+'Operation 2'!E50+'Operation 3'!E50+'Operation 4'!E50</f>
        <v>464000000</v>
      </c>
      <c r="F50" s="19">
        <f>'Operation 1'!F50+'Operation 2'!F50+'Operation 3'!F50+'Operation 4'!F50</f>
        <v>373800000</v>
      </c>
      <c r="G50" s="19">
        <f>'Operation 1'!G50+'Operation 2'!G50+'Operation 3'!G50+'Operation 4'!G50</f>
        <v>350000000</v>
      </c>
    </row>
    <row r="51" spans="1:7" ht="12.75">
      <c r="A51" s="5" t="s">
        <v>36</v>
      </c>
      <c r="B51" s="15">
        <f t="shared" si="2"/>
        <v>464000000</v>
      </c>
      <c r="C51" s="15">
        <f>C50</f>
        <v>298000000</v>
      </c>
      <c r="D51" s="15">
        <f t="shared" si="1"/>
        <v>284084109.8392236</v>
      </c>
      <c r="E51" s="19">
        <f>'Operation 1'!E51+'Operation 2'!E51+'Operation 3'!E51+'Operation 4'!E51</f>
        <v>464000000</v>
      </c>
      <c r="F51" s="19">
        <f>'Operation 1'!F51+'Operation 2'!F51+'Operation 3'!F51+'Operation 4'!F51</f>
        <v>397600000</v>
      </c>
      <c r="G51" s="19">
        <f>'Operation 1'!G51+'Operation 2'!G51+'Operation 3'!G51+'Operation 4'!G51</f>
        <v>373800000</v>
      </c>
    </row>
    <row r="52" spans="1:7" ht="12.75">
      <c r="A52" s="5" t="s">
        <v>37</v>
      </c>
      <c r="B52" s="15">
        <f t="shared" si="2"/>
        <v>464000000</v>
      </c>
      <c r="C52" s="15">
        <f>C51</f>
        <v>298000000</v>
      </c>
      <c r="D52" s="15">
        <f t="shared" si="1"/>
        <v>284084109.8392236</v>
      </c>
      <c r="E52" s="19">
        <f>'Operation 1'!E52+'Operation 2'!E52+'Operation 3'!E52+'Operation 4'!E52</f>
        <v>464000000</v>
      </c>
      <c r="F52" s="19">
        <f>'Operation 1'!F52+'Operation 2'!F52+'Operation 3'!F52+'Operation 4'!F52</f>
        <v>417400000</v>
      </c>
      <c r="G52" s="19">
        <f>'Operation 1'!G52+'Operation 2'!G52+'Operation 3'!G52+'Operation 4'!G52</f>
        <v>397600000</v>
      </c>
    </row>
    <row r="53" spans="1:7" ht="12.75">
      <c r="A53" s="5" t="s">
        <v>38</v>
      </c>
      <c r="B53" s="15">
        <f t="shared" si="2"/>
        <v>464000000</v>
      </c>
      <c r="C53" s="15">
        <f>C52</f>
        <v>298000000</v>
      </c>
      <c r="D53" s="15">
        <f t="shared" si="1"/>
        <v>284084109.8392236</v>
      </c>
      <c r="E53" s="19">
        <f>'Operation 1'!E53+'Operation 2'!E53+'Operation 3'!E53+'Operation 4'!E53</f>
        <v>464000000</v>
      </c>
      <c r="F53" s="19">
        <f>'Operation 1'!F53+'Operation 2'!F53+'Operation 3'!F53+'Operation 4'!F53</f>
        <v>437200000</v>
      </c>
      <c r="G53" s="19">
        <f>'Operation 1'!G53+'Operation 2'!G53+'Operation 3'!G53+'Operation 4'!G53</f>
        <v>417400000</v>
      </c>
    </row>
    <row r="54" spans="1:7" ht="12.75">
      <c r="A54" s="5" t="s">
        <v>39</v>
      </c>
      <c r="B54" s="15">
        <f t="shared" si="2"/>
        <v>464000000</v>
      </c>
      <c r="C54" s="15">
        <f>B46</f>
        <v>403000000</v>
      </c>
      <c r="D54" s="15">
        <f t="shared" si="1"/>
        <v>389084109.8392236</v>
      </c>
      <c r="E54" s="19">
        <f>'Operation 1'!E54+'Operation 2'!E54+'Operation 3'!E54+'Operation 4'!E54</f>
        <v>464000000</v>
      </c>
      <c r="F54" s="19">
        <f>'Operation 1'!F54+'Operation 2'!F54+'Operation 3'!F54+'Operation 4'!F54</f>
        <v>450600000</v>
      </c>
      <c r="G54" s="19">
        <f>'Operation 1'!G54+'Operation 2'!G54+'Operation 3'!G54+'Operation 4'!G54</f>
        <v>437200000</v>
      </c>
    </row>
    <row r="55" spans="1:7" ht="12.75">
      <c r="A55" s="5" t="s">
        <v>40</v>
      </c>
      <c r="B55" s="15">
        <f t="shared" si="2"/>
        <v>464000000</v>
      </c>
      <c r="C55" s="15">
        <f>C54</f>
        <v>403000000</v>
      </c>
      <c r="D55" s="15">
        <f t="shared" si="1"/>
        <v>389084109.8392236</v>
      </c>
      <c r="E55" s="19">
        <f>'Operation 1'!E55+'Operation 2'!E55+'Operation 3'!E55+'Operation 4'!E55</f>
        <v>464000000</v>
      </c>
      <c r="F55" s="19">
        <f>'Operation 1'!F55+'Operation 2'!F55+'Operation 3'!F55+'Operation 4'!F55</f>
        <v>461500000</v>
      </c>
      <c r="G55" s="19">
        <f>'Operation 1'!G55+'Operation 2'!G55+'Operation 3'!G55+'Operation 4'!G55</f>
        <v>450600000</v>
      </c>
    </row>
    <row r="56" spans="1:7" ht="12.75">
      <c r="A56" s="5" t="s">
        <v>41</v>
      </c>
      <c r="B56" s="15">
        <f t="shared" si="2"/>
        <v>464000000</v>
      </c>
      <c r="C56" s="15">
        <f>C55</f>
        <v>403000000</v>
      </c>
      <c r="D56" s="15">
        <f t="shared" si="1"/>
        <v>389084109.8392236</v>
      </c>
      <c r="E56" s="19">
        <f>'Operation 1'!E56+'Operation 2'!E56+'Operation 3'!E56+'Operation 4'!E56</f>
        <v>464000000</v>
      </c>
      <c r="F56" s="19">
        <f>'Operation 1'!F56+'Operation 2'!F56+'Operation 3'!F56+'Operation 4'!F56</f>
        <v>464000000</v>
      </c>
      <c r="G56" s="19">
        <f>'Operation 1'!G56+'Operation 2'!G56+'Operation 3'!G56+'Operation 4'!G56</f>
        <v>461500000</v>
      </c>
    </row>
    <row r="57" spans="1:7" ht="12.75">
      <c r="A57" s="5" t="s">
        <v>42</v>
      </c>
      <c r="B57" s="15">
        <f t="shared" si="2"/>
        <v>464000000</v>
      </c>
      <c r="C57" s="15">
        <f>C56</f>
        <v>403000000</v>
      </c>
      <c r="D57" s="15">
        <f t="shared" si="1"/>
        <v>389084109.8392236</v>
      </c>
      <c r="E57" s="19">
        <f>'Operation 1'!E57+'Operation 2'!E57+'Operation 3'!E57+'Operation 4'!E57</f>
        <v>464000000</v>
      </c>
      <c r="F57" s="19">
        <f>'Operation 1'!F57+'Operation 2'!F57+'Operation 3'!F57+'Operation 4'!F57</f>
        <v>464000000</v>
      </c>
      <c r="G57" s="19">
        <f>'Operation 1'!G57+'Operation 2'!G57+'Operation 3'!G57+'Operation 4'!G57</f>
        <v>464000000</v>
      </c>
    </row>
    <row r="58" spans="1:7" ht="12.75">
      <c r="A58" s="5" t="s">
        <v>43</v>
      </c>
      <c r="B58" s="15">
        <f t="shared" si="2"/>
        <v>464000000</v>
      </c>
      <c r="C58" s="15">
        <f>B47</f>
        <v>464000000</v>
      </c>
      <c r="D58" s="15">
        <f>C58</f>
        <v>464000000</v>
      </c>
      <c r="E58" s="19">
        <f>'Operation 1'!E58+'Operation 2'!E58+'Operation 3'!E58+'Operation 4'!E58</f>
        <v>464000000</v>
      </c>
      <c r="F58" s="19">
        <f>'Operation 1'!F58+'Operation 2'!F58+'Operation 3'!F58+'Operation 4'!F58</f>
        <v>464000000</v>
      </c>
      <c r="G58" s="19">
        <f>'Operation 1'!G58+'Operation 2'!G58+'Operation 3'!G58+'Operation 4'!G58</f>
        <v>464000000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  <ignoredErrors>
    <ignoredError sqref="C42 B31 B35 B39 B43 C46 C50 C5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2:I60"/>
  <sheetViews>
    <sheetView view="pageBreakPreview" zoomScale="130" zoomScaleNormal="85" zoomScaleSheetLayoutView="130" workbookViewId="0" topLeftCell="A37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132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133</v>
      </c>
      <c r="F4" s="31" t="s">
        <v>72</v>
      </c>
    </row>
    <row r="5" spans="1:6" ht="15.75">
      <c r="A5" t="s">
        <v>134</v>
      </c>
      <c r="B5" s="32">
        <v>480000000</v>
      </c>
      <c r="F5" s="31"/>
    </row>
    <row r="6" spans="1:2" ht="12.75">
      <c r="A6" t="s">
        <v>114</v>
      </c>
      <c r="B6" s="32">
        <v>50400000</v>
      </c>
    </row>
    <row r="7" spans="1:9" ht="12.75">
      <c r="A7" s="118" t="s">
        <v>0</v>
      </c>
      <c r="B7" s="119"/>
      <c r="C7" s="120"/>
      <c r="D7" s="27" t="s">
        <v>136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135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68000000</v>
      </c>
      <c r="H9" s="71">
        <f aca="true" t="shared" si="0" ref="H9:H14">G9/$G$15</f>
        <v>0.08589438689933152</v>
      </c>
      <c r="I9" s="72">
        <f aca="true" t="shared" si="1" ref="I9:I14">H9*$B$6</f>
        <v>4329077.099726308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40199266.69132442</v>
      </c>
      <c r="F10" s="81" t="s">
        <v>51</v>
      </c>
      <c r="G10" s="64">
        <v>25600000</v>
      </c>
      <c r="H10" s="63">
        <f t="shared" si="0"/>
        <v>0.03233671036210128</v>
      </c>
      <c r="I10" s="64">
        <f t="shared" si="1"/>
        <v>1629770.2022499044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81951416.99287966</v>
      </c>
      <c r="F11" s="81" t="s">
        <v>52</v>
      </c>
      <c r="G11" s="64">
        <v>25600000</v>
      </c>
      <c r="H11" s="63">
        <f t="shared" si="0"/>
        <v>0.03233671036210128</v>
      </c>
      <c r="I11" s="64">
        <f t="shared" si="1"/>
        <v>1629770.2022499044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61709889.35373078</v>
      </c>
      <c r="F12" s="81" t="s">
        <v>83</v>
      </c>
      <c r="G12" s="64">
        <v>25600000</v>
      </c>
      <c r="H12" s="63">
        <f t="shared" si="0"/>
        <v>0.03233671036210128</v>
      </c>
      <c r="I12" s="64">
        <f t="shared" si="1"/>
        <v>1629770.2022499044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61431575.77603065</v>
      </c>
      <c r="F13" s="68" t="s">
        <v>109</v>
      </c>
      <c r="G13" s="75">
        <v>480000000</v>
      </c>
      <c r="H13" s="74">
        <f t="shared" si="0"/>
        <v>0.606313319289399</v>
      </c>
      <c r="I13" s="75">
        <f t="shared" si="1"/>
        <v>30558191.29218571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63346316.26991317</v>
      </c>
      <c r="F14" s="55" t="s">
        <v>110</v>
      </c>
      <c r="G14" s="57">
        <v>166869892</v>
      </c>
      <c r="H14" s="63">
        <f t="shared" si="0"/>
        <v>0.21078216272496567</v>
      </c>
      <c r="I14" s="64">
        <f t="shared" si="1"/>
        <v>10623421.00133827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68338344.23502366</v>
      </c>
      <c r="F15" s="47" t="s">
        <v>53</v>
      </c>
      <c r="G15" s="69">
        <f>SUM(G9:G14)</f>
        <v>791669892</v>
      </c>
      <c r="H15" s="95"/>
      <c r="I15" s="69">
        <f>SUM(I9:I14)</f>
        <v>50400000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103023190.68109767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480000000</v>
      </c>
    </row>
    <row r="20" ht="15.75">
      <c r="A20" s="31" t="s">
        <v>137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5 (2)'!E48</f>
        <v>0</v>
      </c>
      <c r="F23" s="19">
        <f>'Project 5 (2)'!F48</f>
        <v>0</v>
      </c>
      <c r="G23" s="19">
        <f>'Project 5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5 (2)'!E49</f>
        <v>0</v>
      </c>
      <c r="F24" s="19">
        <f>'Project 5 (2)'!F49</f>
        <v>0</v>
      </c>
      <c r="G24" s="19">
        <f>'Project 5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5 (2)'!E50</f>
        <v>0</v>
      </c>
      <c r="F25" s="19">
        <f>'Project 5 (2)'!F50</f>
        <v>0</v>
      </c>
      <c r="G25" s="19">
        <f>'Project 5 (2)'!G50</f>
        <v>0</v>
      </c>
    </row>
    <row r="26" spans="1:7" ht="12.75">
      <c r="A26" s="5" t="s">
        <v>11</v>
      </c>
      <c r="B26" s="15">
        <f>D10</f>
        <v>40199266.69132442</v>
      </c>
      <c r="C26" s="15">
        <v>0</v>
      </c>
      <c r="D26" s="15">
        <v>0</v>
      </c>
      <c r="E26" s="19">
        <f>'Project 5 (2)'!E51</f>
        <v>0</v>
      </c>
      <c r="F26" s="19">
        <f>'Project 5 (2)'!F51</f>
        <v>0</v>
      </c>
      <c r="G26" s="19">
        <f>'Project 5 (2)'!G51</f>
        <v>0</v>
      </c>
    </row>
    <row r="27" spans="1:7" ht="12.75">
      <c r="A27" s="5" t="s">
        <v>12</v>
      </c>
      <c r="B27" s="15">
        <f>B26+D11</f>
        <v>122150683.68420407</v>
      </c>
      <c r="C27" s="15">
        <v>0</v>
      </c>
      <c r="D27" s="15">
        <v>0</v>
      </c>
      <c r="E27" s="19">
        <f>'Project 5 (2)'!E52</f>
        <v>0</v>
      </c>
      <c r="F27" s="19">
        <f>'Project 5 (2)'!F52</f>
        <v>0</v>
      </c>
      <c r="G27" s="19">
        <f>'Project 5 (2)'!G52</f>
        <v>0</v>
      </c>
    </row>
    <row r="28" spans="1:7" ht="12.75">
      <c r="A28" s="5" t="s">
        <v>13</v>
      </c>
      <c r="B28" s="15">
        <f>B27</f>
        <v>122150683.68420407</v>
      </c>
      <c r="C28" s="15">
        <v>0</v>
      </c>
      <c r="D28" s="15">
        <v>0</v>
      </c>
      <c r="E28" s="19">
        <f>'Project 5 (2)'!E53</f>
        <v>0</v>
      </c>
      <c r="F28" s="19">
        <f>'Project 5 (2)'!F53</f>
        <v>0</v>
      </c>
      <c r="G28" s="19">
        <f>'Project 5 (2)'!G53</f>
        <v>0</v>
      </c>
    </row>
    <row r="29" spans="1:7" ht="12.75">
      <c r="A29" s="5" t="s">
        <v>14</v>
      </c>
      <c r="B29" s="15">
        <f>B28</f>
        <v>122150683.68420407</v>
      </c>
      <c r="C29" s="15">
        <v>0</v>
      </c>
      <c r="D29" s="15">
        <v>0</v>
      </c>
      <c r="E29" s="19">
        <f>'Project 5 (2)'!E54</f>
        <v>0</v>
      </c>
      <c r="F29" s="19">
        <f>'Project 5 (2)'!F54</f>
        <v>0</v>
      </c>
      <c r="G29" s="19">
        <f>'Project 5 (2)'!G54</f>
        <v>0</v>
      </c>
    </row>
    <row r="30" spans="1:7" ht="12.75">
      <c r="A30" s="5" t="s">
        <v>15</v>
      </c>
      <c r="B30" s="15">
        <f>B29</f>
        <v>122150683.68420407</v>
      </c>
      <c r="C30" s="15">
        <v>0</v>
      </c>
      <c r="D30" s="15">
        <v>0</v>
      </c>
      <c r="E30" s="19">
        <f>'Project 5 (2)'!E55</f>
        <v>0</v>
      </c>
      <c r="F30" s="19">
        <f>'Project 5 (2)'!F55</f>
        <v>0</v>
      </c>
      <c r="G30" s="19">
        <f>'Project 5 (2)'!G55</f>
        <v>0</v>
      </c>
    </row>
    <row r="31" spans="1:7" ht="12.75">
      <c r="A31" s="5" t="s">
        <v>16</v>
      </c>
      <c r="B31" s="15">
        <f>B30+D12</f>
        <v>183860573.03793484</v>
      </c>
      <c r="C31" s="15">
        <v>0</v>
      </c>
      <c r="D31" s="15">
        <v>0</v>
      </c>
      <c r="E31" s="19">
        <f>'Project 5 (2)'!E56</f>
        <v>0</v>
      </c>
      <c r="F31" s="19">
        <f>'Project 5 (2)'!F56</f>
        <v>0</v>
      </c>
      <c r="G31" s="19">
        <f>'Project 5 (2)'!G56</f>
        <v>0</v>
      </c>
    </row>
    <row r="32" spans="1:7" ht="12.75">
      <c r="A32" s="5" t="s">
        <v>17</v>
      </c>
      <c r="B32" s="15">
        <f>B31</f>
        <v>183860573.03793484</v>
      </c>
      <c r="C32" s="15">
        <v>0</v>
      </c>
      <c r="D32" s="15">
        <v>0</v>
      </c>
      <c r="E32" s="19">
        <f>'Project 5 (2)'!E57</f>
        <v>0</v>
      </c>
      <c r="F32" s="19">
        <f>'Project 5 (2)'!F57</f>
        <v>0</v>
      </c>
      <c r="G32" s="19">
        <f>'Project 5 (2)'!G57</f>
        <v>0</v>
      </c>
    </row>
    <row r="33" spans="1:7" ht="12.75">
      <c r="A33" s="5" t="s">
        <v>18</v>
      </c>
      <c r="B33" s="15">
        <f>B32</f>
        <v>183860573.03793484</v>
      </c>
      <c r="C33" s="15">
        <v>0</v>
      </c>
      <c r="D33" s="15">
        <v>0</v>
      </c>
      <c r="E33" s="19">
        <f>'Project 5 (2)'!E58</f>
        <v>480000000</v>
      </c>
      <c r="F33" s="19">
        <f>'Project 5 (2)'!F58</f>
        <v>0</v>
      </c>
      <c r="G33" s="19">
        <f>'Project 5 (2)'!G58</f>
        <v>0</v>
      </c>
    </row>
    <row r="34" spans="1:7" ht="12.75">
      <c r="A34" s="5" t="s">
        <v>19</v>
      </c>
      <c r="B34" s="15">
        <f>B33</f>
        <v>183860573.03793484</v>
      </c>
      <c r="C34" s="15">
        <v>0</v>
      </c>
      <c r="D34" s="15">
        <v>0</v>
      </c>
      <c r="E34" s="19">
        <f>'Project 5 (2)'!E59</f>
        <v>480000000</v>
      </c>
      <c r="F34" s="19">
        <f>'Project 5 (2)'!F59</f>
        <v>12000000</v>
      </c>
      <c r="G34" s="19">
        <f>'Project 5 (2)'!G59</f>
        <v>0</v>
      </c>
    </row>
    <row r="35" spans="1:7" ht="12.75">
      <c r="A35" s="5" t="s">
        <v>20</v>
      </c>
      <c r="B35" s="15">
        <f>B34+D13</f>
        <v>245292148.8139655</v>
      </c>
      <c r="C35" s="15">
        <v>0</v>
      </c>
      <c r="D35" s="15">
        <v>0</v>
      </c>
      <c r="E35" s="19">
        <f>'Project 5 (2)'!E60</f>
        <v>480000000</v>
      </c>
      <c r="F35" s="19">
        <f>'Project 5 (2)'!F60</f>
        <v>24000000</v>
      </c>
      <c r="G35" s="19">
        <f>'Project 5 (2)'!G60</f>
        <v>12000000</v>
      </c>
    </row>
    <row r="36" spans="1:7" ht="12.75">
      <c r="A36" s="5" t="s">
        <v>21</v>
      </c>
      <c r="B36" s="15">
        <f>B35</f>
        <v>245292148.8139655</v>
      </c>
      <c r="C36" s="15">
        <v>0</v>
      </c>
      <c r="D36" s="15">
        <v>0</v>
      </c>
      <c r="E36" s="19">
        <f>'Project 5 (2)'!E61</f>
        <v>480000000</v>
      </c>
      <c r="F36" s="19">
        <f>'Project 5 (2)'!F61</f>
        <v>36000000</v>
      </c>
      <c r="G36" s="19">
        <f>'Project 5 (2)'!G61</f>
        <v>24000000</v>
      </c>
    </row>
    <row r="37" spans="1:7" ht="12.75">
      <c r="A37" s="5" t="s">
        <v>22</v>
      </c>
      <c r="B37" s="15">
        <f>B36</f>
        <v>245292148.8139655</v>
      </c>
      <c r="C37" s="15">
        <v>0</v>
      </c>
      <c r="D37" s="15">
        <v>0</v>
      </c>
      <c r="E37" s="19">
        <f>'Project 5 (2)'!E62</f>
        <v>480000000</v>
      </c>
      <c r="F37" s="19">
        <f>'Project 5 (2)'!F62</f>
        <v>48000000</v>
      </c>
      <c r="G37" s="19">
        <f>'Project 5 (2)'!G62</f>
        <v>36000000</v>
      </c>
    </row>
    <row r="38" spans="1:7" ht="12.75">
      <c r="A38" s="5" t="s">
        <v>23</v>
      </c>
      <c r="B38" s="15">
        <f>B37</f>
        <v>245292148.8139655</v>
      </c>
      <c r="C38" s="15">
        <f>B26</f>
        <v>40199266.69132442</v>
      </c>
      <c r="D38" s="15">
        <f>C38-$I$13</f>
        <v>9641075.399138711</v>
      </c>
      <c r="E38" s="19">
        <f>'Project 5 (2)'!E63</f>
        <v>480000000</v>
      </c>
      <c r="F38" s="19">
        <f>'Project 5 (2)'!F63</f>
        <v>96000000</v>
      </c>
      <c r="G38" s="19">
        <f>'Project 5 (2)'!G63</f>
        <v>48000000</v>
      </c>
    </row>
    <row r="39" spans="1:7" ht="12.75">
      <c r="A39" s="5" t="s">
        <v>24</v>
      </c>
      <c r="B39" s="15">
        <f>B38+D14</f>
        <v>308638465.08387864</v>
      </c>
      <c r="C39" s="15">
        <f>C38</f>
        <v>40199266.69132442</v>
      </c>
      <c r="D39" s="15">
        <f aca="true" t="shared" si="4" ref="D39:D57">C39-$I$13</f>
        <v>9641075.399138711</v>
      </c>
      <c r="E39" s="19">
        <f>'Project 5 (2)'!E64</f>
        <v>480000000</v>
      </c>
      <c r="F39" s="19">
        <f>'Project 5 (2)'!F64</f>
        <v>144000000</v>
      </c>
      <c r="G39" s="19">
        <f>'Project 5 (2)'!G64</f>
        <v>96000000</v>
      </c>
    </row>
    <row r="40" spans="1:7" ht="12.75">
      <c r="A40" s="5" t="s">
        <v>25</v>
      </c>
      <c r="B40" s="15">
        <f>B39</f>
        <v>308638465.08387864</v>
      </c>
      <c r="C40" s="15">
        <f>C39</f>
        <v>40199266.69132442</v>
      </c>
      <c r="D40" s="15">
        <f t="shared" si="4"/>
        <v>9641075.399138711</v>
      </c>
      <c r="E40" s="19">
        <f>'Project 5 (2)'!E65</f>
        <v>480000000</v>
      </c>
      <c r="F40" s="19">
        <f>'Project 5 (2)'!F65</f>
        <v>192000000</v>
      </c>
      <c r="G40" s="19">
        <f>'Project 5 (2)'!G65</f>
        <v>144000000</v>
      </c>
    </row>
    <row r="41" spans="1:7" ht="12.75">
      <c r="A41" s="5" t="s">
        <v>26</v>
      </c>
      <c r="B41" s="15">
        <f>B40</f>
        <v>308638465.08387864</v>
      </c>
      <c r="C41" s="15">
        <f>C40</f>
        <v>40199266.69132442</v>
      </c>
      <c r="D41" s="15">
        <f t="shared" si="4"/>
        <v>9641075.399138711</v>
      </c>
      <c r="E41" s="19">
        <f>'Project 5 (2)'!E66</f>
        <v>480000000</v>
      </c>
      <c r="F41" s="19">
        <f>'Project 5 (2)'!F66</f>
        <v>240000000</v>
      </c>
      <c r="G41" s="19">
        <f>'Project 5 (2)'!G66</f>
        <v>192000000</v>
      </c>
    </row>
    <row r="42" spans="1:7" ht="12.75">
      <c r="A42" s="5" t="s">
        <v>27</v>
      </c>
      <c r="B42" s="15">
        <f>B41</f>
        <v>308638465.08387864</v>
      </c>
      <c r="C42" s="15">
        <f>B27</f>
        <v>122150683.68420407</v>
      </c>
      <c r="D42" s="15">
        <f t="shared" si="4"/>
        <v>91592492.39201836</v>
      </c>
      <c r="E42" s="19">
        <f>'Project 5 (2)'!E67</f>
        <v>480000000</v>
      </c>
      <c r="F42" s="19">
        <f>'Project 5 (2)'!F67</f>
        <v>288000000</v>
      </c>
      <c r="G42" s="19">
        <f>'Project 5 (2)'!G67</f>
        <v>240000000</v>
      </c>
    </row>
    <row r="43" spans="1:7" ht="12.75">
      <c r="A43" s="5" t="s">
        <v>28</v>
      </c>
      <c r="B43" s="15">
        <f>B42+D15</f>
        <v>376976809.3189023</v>
      </c>
      <c r="C43" s="15">
        <f>C42</f>
        <v>122150683.68420407</v>
      </c>
      <c r="D43" s="15">
        <f t="shared" si="4"/>
        <v>91592492.39201836</v>
      </c>
      <c r="E43" s="19">
        <f>'Project 5 (2)'!E68</f>
        <v>480000000</v>
      </c>
      <c r="F43" s="19">
        <f>'Project 5 (2)'!F68</f>
        <v>336000000</v>
      </c>
      <c r="G43" s="19">
        <f>'Project 5 (2)'!G68</f>
        <v>288000000</v>
      </c>
    </row>
    <row r="44" spans="1:7" ht="12.75">
      <c r="A44" s="5" t="s">
        <v>29</v>
      </c>
      <c r="B44" s="15">
        <f>B43</f>
        <v>376976809.3189023</v>
      </c>
      <c r="C44" s="15">
        <f>C43</f>
        <v>122150683.68420407</v>
      </c>
      <c r="D44" s="15">
        <f t="shared" si="4"/>
        <v>91592492.39201836</v>
      </c>
      <c r="E44" s="19">
        <f>'Project 5 (2)'!E69</f>
        <v>480000000</v>
      </c>
      <c r="F44" s="19">
        <f>'Project 5 (2)'!F69</f>
        <v>384000000</v>
      </c>
      <c r="G44" s="19">
        <f>'Project 5 (2)'!G69</f>
        <v>336000000</v>
      </c>
    </row>
    <row r="45" spans="1:7" ht="12.75">
      <c r="A45" s="5" t="s">
        <v>30</v>
      </c>
      <c r="B45" s="15">
        <f>B44</f>
        <v>376976809.3189023</v>
      </c>
      <c r="C45" s="15">
        <f>C44</f>
        <v>122150683.68420407</v>
      </c>
      <c r="D45" s="15">
        <f t="shared" si="4"/>
        <v>91592492.39201836</v>
      </c>
      <c r="E45" s="19">
        <f>'Project 5 (2)'!E70</f>
        <v>480000000</v>
      </c>
      <c r="F45" s="19">
        <f>'Project 5 (2)'!F70</f>
        <v>432000000</v>
      </c>
      <c r="G45" s="19">
        <f>'Project 5 (2)'!G70</f>
        <v>384000000</v>
      </c>
    </row>
    <row r="46" spans="1:7" ht="12.75">
      <c r="A46" s="5" t="s">
        <v>31</v>
      </c>
      <c r="B46" s="15">
        <f>B45</f>
        <v>376976809.3189023</v>
      </c>
      <c r="C46" s="15">
        <f>B34</f>
        <v>183860573.03793484</v>
      </c>
      <c r="D46" s="15">
        <f t="shared" si="4"/>
        <v>153302381.74574912</v>
      </c>
      <c r="E46" s="19">
        <f>'Project 5 (2)'!E71</f>
        <v>480000000</v>
      </c>
      <c r="F46" s="19">
        <f>'Project 5 (2)'!F71</f>
        <v>444000000</v>
      </c>
      <c r="G46" s="19">
        <f>'Project 5 (2)'!G71</f>
        <v>432000000</v>
      </c>
    </row>
    <row r="47" spans="1:7" ht="12.75">
      <c r="A47" s="5" t="s">
        <v>32</v>
      </c>
      <c r="B47" s="15">
        <f>B46+D16</f>
        <v>480000000</v>
      </c>
      <c r="C47" s="15">
        <f>C46</f>
        <v>183860573.03793484</v>
      </c>
      <c r="D47" s="15">
        <f t="shared" si="4"/>
        <v>153302381.74574912</v>
      </c>
      <c r="E47" s="19">
        <f>'Project 5 (2)'!E72</f>
        <v>480000000</v>
      </c>
      <c r="F47" s="19">
        <f>'Project 5 (2)'!F72</f>
        <v>456000000</v>
      </c>
      <c r="G47" s="19">
        <f>'Project 5 (2)'!G72</f>
        <v>444000000</v>
      </c>
    </row>
    <row r="48" spans="1:7" ht="12.75">
      <c r="A48" s="5" t="s">
        <v>33</v>
      </c>
      <c r="B48" s="15">
        <f aca="true" t="shared" si="5" ref="B48:B58">$B$47</f>
        <v>480000000</v>
      </c>
      <c r="C48" s="15">
        <f>C47</f>
        <v>183860573.03793484</v>
      </c>
      <c r="D48" s="15">
        <f t="shared" si="4"/>
        <v>153302381.74574912</v>
      </c>
      <c r="E48" s="19">
        <f>'Project 5 (2)'!E73</f>
        <v>480000000</v>
      </c>
      <c r="F48" s="19">
        <f>'Project 5 (2)'!F73</f>
        <v>468000000</v>
      </c>
      <c r="G48" s="19">
        <f>'Project 5 (2)'!G73</f>
        <v>456000000</v>
      </c>
    </row>
    <row r="49" spans="1:7" ht="12.75">
      <c r="A49" s="5" t="s">
        <v>34</v>
      </c>
      <c r="B49" s="15">
        <f t="shared" si="5"/>
        <v>480000000</v>
      </c>
      <c r="C49" s="15">
        <f>C48</f>
        <v>183860573.03793484</v>
      </c>
      <c r="D49" s="15">
        <f t="shared" si="4"/>
        <v>153302381.74574912</v>
      </c>
      <c r="E49" s="19">
        <f>'Project 5 (2)'!E74</f>
        <v>480000000</v>
      </c>
      <c r="F49" s="19">
        <f>'Project 5 (2)'!F74</f>
        <v>480000000</v>
      </c>
      <c r="G49" s="19">
        <f>'Project 5 (2)'!G74</f>
        <v>468000000</v>
      </c>
    </row>
    <row r="50" spans="1:7" ht="12.75">
      <c r="A50" s="5" t="s">
        <v>35</v>
      </c>
      <c r="B50" s="15">
        <f t="shared" si="5"/>
        <v>480000000</v>
      </c>
      <c r="C50" s="15">
        <f>B35+D14</f>
        <v>308638465.08387864</v>
      </c>
      <c r="D50" s="15">
        <f t="shared" si="4"/>
        <v>278080273.7916929</v>
      </c>
      <c r="E50" s="19">
        <f>'Project 5 (2)'!E75</f>
        <v>480000000</v>
      </c>
      <c r="F50" s="19">
        <f>'Project 5 (2)'!F75</f>
        <v>480000000</v>
      </c>
      <c r="G50" s="19">
        <f>'Project 5 (2)'!G75</f>
        <v>480000000</v>
      </c>
    </row>
    <row r="51" spans="1:7" ht="12.75">
      <c r="A51" s="5" t="s">
        <v>36</v>
      </c>
      <c r="B51" s="15">
        <f t="shared" si="5"/>
        <v>480000000</v>
      </c>
      <c r="C51" s="15">
        <f>C50</f>
        <v>308638465.08387864</v>
      </c>
      <c r="D51" s="15">
        <f t="shared" si="4"/>
        <v>278080273.7916929</v>
      </c>
      <c r="E51" s="19">
        <f>'Project 5 (2)'!E76</f>
        <v>480000000</v>
      </c>
      <c r="F51" s="19">
        <f>'Project 5 (2)'!F76</f>
        <v>480000000</v>
      </c>
      <c r="G51" s="19">
        <f>'Project 5 (2)'!G76</f>
        <v>480000000</v>
      </c>
    </row>
    <row r="52" spans="1:7" ht="12.75">
      <c r="A52" s="5" t="s">
        <v>37</v>
      </c>
      <c r="B52" s="15">
        <f t="shared" si="5"/>
        <v>480000000</v>
      </c>
      <c r="C52" s="15">
        <f>C51</f>
        <v>308638465.08387864</v>
      </c>
      <c r="D52" s="15">
        <f t="shared" si="4"/>
        <v>278080273.7916929</v>
      </c>
      <c r="E52" s="19">
        <f>'Project 5 (2)'!E77</f>
        <v>480000000</v>
      </c>
      <c r="F52" s="19">
        <f>'Project 5 (2)'!F77</f>
        <v>480000000</v>
      </c>
      <c r="G52" s="19">
        <f>'Project 5 (2)'!G77</f>
        <v>480000000</v>
      </c>
    </row>
    <row r="53" spans="1:7" ht="12.75">
      <c r="A53" s="5" t="s">
        <v>38</v>
      </c>
      <c r="B53" s="15">
        <f t="shared" si="5"/>
        <v>480000000</v>
      </c>
      <c r="C53" s="15">
        <f>C52</f>
        <v>308638465.08387864</v>
      </c>
      <c r="D53" s="15">
        <f t="shared" si="4"/>
        <v>278080273.7916929</v>
      </c>
      <c r="E53" s="19">
        <f>'Project 5 (2)'!E78</f>
        <v>480000000</v>
      </c>
      <c r="F53" s="19">
        <f>'Project 5 (2)'!F78</f>
        <v>480000000</v>
      </c>
      <c r="G53" s="19">
        <f>'Project 5 (2)'!G78</f>
        <v>480000000</v>
      </c>
    </row>
    <row r="54" spans="1:7" ht="12.75">
      <c r="A54" s="5" t="s">
        <v>39</v>
      </c>
      <c r="B54" s="15">
        <f t="shared" si="5"/>
        <v>480000000</v>
      </c>
      <c r="C54" s="15">
        <f>B46</f>
        <v>376976809.3189023</v>
      </c>
      <c r="D54" s="15">
        <f t="shared" si="4"/>
        <v>346418618.0267166</v>
      </c>
      <c r="E54" s="19">
        <f>'Project 5 (2)'!E79</f>
        <v>480000000</v>
      </c>
      <c r="F54" s="19">
        <f>'Project 5 (2)'!F79</f>
        <v>480000000</v>
      </c>
      <c r="G54" s="19">
        <f>'Project 5 (2)'!G79</f>
        <v>480000000</v>
      </c>
    </row>
    <row r="55" spans="1:7" ht="12.75">
      <c r="A55" s="5" t="s">
        <v>40</v>
      </c>
      <c r="B55" s="15">
        <f t="shared" si="5"/>
        <v>480000000</v>
      </c>
      <c r="C55" s="15">
        <f>C54</f>
        <v>376976809.3189023</v>
      </c>
      <c r="D55" s="15">
        <f t="shared" si="4"/>
        <v>346418618.0267166</v>
      </c>
      <c r="E55" s="19">
        <f>'Project 5 (2)'!E80</f>
        <v>480000000</v>
      </c>
      <c r="F55" s="19">
        <f>'Project 5 (2)'!F80</f>
        <v>480000000</v>
      </c>
      <c r="G55" s="19">
        <f>'Project 5 (2)'!G80</f>
        <v>480000000</v>
      </c>
    </row>
    <row r="56" spans="1:7" ht="12.75">
      <c r="A56" s="5" t="s">
        <v>41</v>
      </c>
      <c r="B56" s="15">
        <f t="shared" si="5"/>
        <v>480000000</v>
      </c>
      <c r="C56" s="15">
        <f>C55</f>
        <v>376976809.3189023</v>
      </c>
      <c r="D56" s="15">
        <f t="shared" si="4"/>
        <v>346418618.0267166</v>
      </c>
      <c r="E56" s="19">
        <f>'Project 5 (2)'!E81</f>
        <v>480000000</v>
      </c>
      <c r="F56" s="19">
        <f>'Project 5 (2)'!F81</f>
        <v>480000000</v>
      </c>
      <c r="G56" s="19">
        <f>'Project 5 (2)'!G81</f>
        <v>480000000</v>
      </c>
    </row>
    <row r="57" spans="1:7" ht="12.75">
      <c r="A57" s="5" t="s">
        <v>42</v>
      </c>
      <c r="B57" s="15">
        <f t="shared" si="5"/>
        <v>480000000</v>
      </c>
      <c r="C57" s="15">
        <f>C56</f>
        <v>376976809.3189023</v>
      </c>
      <c r="D57" s="15">
        <f t="shared" si="4"/>
        <v>346418618.0267166</v>
      </c>
      <c r="E57" s="19">
        <f>'Project 5 (2)'!E82</f>
        <v>480000000</v>
      </c>
      <c r="F57" s="19">
        <f>'Project 5 (2)'!F82</f>
        <v>480000000</v>
      </c>
      <c r="G57" s="19">
        <f>'Project 5 (2)'!G82</f>
        <v>480000000</v>
      </c>
    </row>
    <row r="58" spans="1:7" ht="12.75">
      <c r="A58" s="5" t="s">
        <v>43</v>
      </c>
      <c r="B58" s="15">
        <f t="shared" si="5"/>
        <v>480000000</v>
      </c>
      <c r="C58" s="15">
        <f>B47</f>
        <v>480000000</v>
      </c>
      <c r="D58" s="15">
        <f>C58</f>
        <v>480000000</v>
      </c>
      <c r="E58" s="19">
        <f>'Project 5 (2)'!E83</f>
        <v>480000000</v>
      </c>
      <c r="F58" s="19">
        <f>'Project 5 (2)'!F83</f>
        <v>480000000</v>
      </c>
      <c r="G58" s="19">
        <f>'Project 5 (2)'!G83</f>
        <v>480000000</v>
      </c>
    </row>
    <row r="60" ht="12.75">
      <c r="F60" t="s">
        <v>194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54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37" t="s">
        <v>138</v>
      </c>
      <c r="B1" s="126"/>
      <c r="C1" s="126"/>
      <c r="D1" s="126"/>
      <c r="E1" s="126"/>
      <c r="F1" s="126"/>
      <c r="G1" s="127"/>
    </row>
    <row r="2" spans="1:7" ht="22.5" customHeight="1">
      <c r="A2" s="138" t="s">
        <v>139</v>
      </c>
      <c r="B2" s="139"/>
      <c r="C2" s="139"/>
      <c r="D2" s="139"/>
      <c r="E2" s="139"/>
      <c r="F2" s="139"/>
      <c r="G2" s="140"/>
    </row>
    <row r="4" spans="1:2" ht="12.75">
      <c r="A4" t="s">
        <v>47</v>
      </c>
      <c r="B4" s="32">
        <v>480000000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32">
        <v>0</v>
      </c>
      <c r="G16" s="51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32">
        <v>0</v>
      </c>
      <c r="G17" s="32">
        <v>0</v>
      </c>
    </row>
    <row r="18" spans="1:7" ht="12.75">
      <c r="A18" s="5" t="s">
        <v>18</v>
      </c>
      <c r="B18" s="6"/>
      <c r="C18" s="6"/>
      <c r="D18" s="6"/>
      <c r="E18" s="32">
        <v>480000000</v>
      </c>
      <c r="F18" s="32">
        <v>0</v>
      </c>
      <c r="G18" s="32">
        <v>0</v>
      </c>
    </row>
    <row r="19" spans="1:7" ht="12.75">
      <c r="A19" s="5" t="s">
        <v>19</v>
      </c>
      <c r="B19" s="6"/>
      <c r="C19" s="6"/>
      <c r="D19" s="6"/>
      <c r="F19" s="52">
        <v>12000000</v>
      </c>
      <c r="G19" s="32">
        <v>0</v>
      </c>
    </row>
    <row r="20" spans="1:7" ht="12.75">
      <c r="A20" s="5" t="s">
        <v>20</v>
      </c>
      <c r="B20" s="6"/>
      <c r="C20" s="6"/>
      <c r="D20" s="52"/>
      <c r="E20" s="32"/>
      <c r="F20" s="52">
        <v>12000000</v>
      </c>
      <c r="G20" s="52">
        <v>12000000</v>
      </c>
    </row>
    <row r="21" spans="1:7" ht="12.75">
      <c r="A21" s="5" t="s">
        <v>21</v>
      </c>
      <c r="B21" s="6"/>
      <c r="C21" s="6"/>
      <c r="D21" s="52"/>
      <c r="E21" s="32"/>
      <c r="F21" s="52">
        <v>12000000</v>
      </c>
      <c r="G21" s="52">
        <v>12000000</v>
      </c>
    </row>
    <row r="22" spans="1:7" ht="12.75">
      <c r="A22" s="5" t="s">
        <v>22</v>
      </c>
      <c r="B22" s="6"/>
      <c r="C22" s="6"/>
      <c r="D22" s="52"/>
      <c r="E22" s="32"/>
      <c r="F22" s="52">
        <v>12000000</v>
      </c>
      <c r="G22" s="52">
        <v>12000000</v>
      </c>
    </row>
    <row r="23" spans="1:7" ht="12.75">
      <c r="A23" s="5" t="s">
        <v>23</v>
      </c>
      <c r="B23" s="6"/>
      <c r="C23" s="6"/>
      <c r="D23" s="52"/>
      <c r="E23" s="32"/>
      <c r="F23" s="6">
        <v>48000000</v>
      </c>
      <c r="G23" s="52">
        <v>12000000</v>
      </c>
    </row>
    <row r="24" spans="1:7" ht="12.75">
      <c r="A24" s="5" t="s">
        <v>24</v>
      </c>
      <c r="B24" s="6"/>
      <c r="D24" s="6"/>
      <c r="E24" s="32"/>
      <c r="F24" s="6">
        <v>48000000</v>
      </c>
      <c r="G24" s="6">
        <v>48000000</v>
      </c>
    </row>
    <row r="25" spans="1:7" ht="12.75">
      <c r="A25" s="5" t="s">
        <v>25</v>
      </c>
      <c r="B25" s="6"/>
      <c r="D25" s="6"/>
      <c r="E25" s="32"/>
      <c r="F25" s="6">
        <v>48000000</v>
      </c>
      <c r="G25" s="6">
        <v>48000000</v>
      </c>
    </row>
    <row r="26" spans="1:7" ht="12.75">
      <c r="A26" s="5" t="s">
        <v>26</v>
      </c>
      <c r="B26" s="6"/>
      <c r="D26" s="6"/>
      <c r="E26" s="32"/>
      <c r="F26" s="6">
        <v>48000000</v>
      </c>
      <c r="G26" s="6">
        <v>48000000</v>
      </c>
    </row>
    <row r="27" spans="1:7" ht="12.75">
      <c r="A27" s="5" t="s">
        <v>27</v>
      </c>
      <c r="B27" s="6"/>
      <c r="D27" s="6"/>
      <c r="E27" s="32"/>
      <c r="F27" s="52">
        <v>48000000</v>
      </c>
      <c r="G27" s="6">
        <v>48000000</v>
      </c>
    </row>
    <row r="28" spans="1:7" ht="12.75">
      <c r="A28" s="5" t="s">
        <v>28</v>
      </c>
      <c r="D28" s="52"/>
      <c r="E28" s="32"/>
      <c r="F28" s="52">
        <v>48000000</v>
      </c>
      <c r="G28" s="52">
        <v>48000000</v>
      </c>
    </row>
    <row r="29" spans="1:7" ht="12.75">
      <c r="A29" s="5" t="s">
        <v>29</v>
      </c>
      <c r="D29" s="52"/>
      <c r="E29" s="32"/>
      <c r="F29" s="52">
        <v>48000000</v>
      </c>
      <c r="G29" s="52">
        <v>48000000</v>
      </c>
    </row>
    <row r="30" spans="1:7" ht="12.75">
      <c r="A30" s="5" t="s">
        <v>30</v>
      </c>
      <c r="D30" s="52"/>
      <c r="E30" s="32"/>
      <c r="F30" s="52">
        <v>48000000</v>
      </c>
      <c r="G30" s="52">
        <v>48000000</v>
      </c>
    </row>
    <row r="31" spans="1:7" ht="12.75">
      <c r="A31" s="5" t="s">
        <v>31</v>
      </c>
      <c r="D31" s="52"/>
      <c r="E31" s="32"/>
      <c r="F31" s="52">
        <v>12000000</v>
      </c>
      <c r="G31" s="52">
        <v>48000000</v>
      </c>
    </row>
    <row r="32" spans="1:7" ht="12.75">
      <c r="A32" s="5" t="s">
        <v>32</v>
      </c>
      <c r="D32" s="52"/>
      <c r="E32" s="32"/>
      <c r="F32" s="52">
        <v>12000000</v>
      </c>
      <c r="G32" s="52">
        <v>12000000</v>
      </c>
    </row>
    <row r="33" spans="1:7" ht="12.75">
      <c r="A33" s="5" t="s">
        <v>33</v>
      </c>
      <c r="D33" s="52"/>
      <c r="E33" s="32"/>
      <c r="F33" s="52">
        <v>12000000</v>
      </c>
      <c r="G33" s="52">
        <v>12000000</v>
      </c>
    </row>
    <row r="34" spans="1:7" ht="12.75">
      <c r="A34" s="5" t="s">
        <v>34</v>
      </c>
      <c r="D34" s="52"/>
      <c r="E34" s="32"/>
      <c r="F34" s="52">
        <v>12000000</v>
      </c>
      <c r="G34" s="52">
        <v>12000000</v>
      </c>
    </row>
    <row r="35" spans="1:7" ht="12.75">
      <c r="A35" s="5" t="s">
        <v>35</v>
      </c>
      <c r="D35" s="52"/>
      <c r="E35" s="32"/>
      <c r="F35" s="52"/>
      <c r="G35" s="52">
        <v>12000000</v>
      </c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58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480000000</v>
      </c>
      <c r="F58" s="6">
        <f t="shared" si="1"/>
        <v>0</v>
      </c>
      <c r="G58" s="6">
        <f t="shared" si="2"/>
        <v>0</v>
      </c>
    </row>
    <row r="59" spans="1:7" ht="12.75">
      <c r="A59" s="5" t="s">
        <v>19</v>
      </c>
      <c r="B59" s="6"/>
      <c r="C59" s="6"/>
      <c r="D59" s="6"/>
      <c r="E59" s="6">
        <f aca="true" t="shared" si="3" ref="E59:E83">E58+E19</f>
        <v>480000000</v>
      </c>
      <c r="F59" s="6">
        <f t="shared" si="1"/>
        <v>12000000</v>
      </c>
      <c r="G59" s="6">
        <f t="shared" si="2"/>
        <v>0</v>
      </c>
    </row>
    <row r="60" spans="1:7" ht="12.75">
      <c r="A60" s="5" t="s">
        <v>20</v>
      </c>
      <c r="B60" s="6"/>
      <c r="C60" s="6"/>
      <c r="D60" s="6"/>
      <c r="E60" s="6">
        <f t="shared" si="3"/>
        <v>480000000</v>
      </c>
      <c r="F60" s="6">
        <f t="shared" si="1"/>
        <v>24000000</v>
      </c>
      <c r="G60" s="6">
        <f t="shared" si="2"/>
        <v>12000000</v>
      </c>
    </row>
    <row r="61" spans="1:7" ht="12.75">
      <c r="A61" s="5" t="s">
        <v>21</v>
      </c>
      <c r="B61" s="6"/>
      <c r="C61" s="6"/>
      <c r="D61" s="6"/>
      <c r="E61" s="6">
        <f t="shared" si="3"/>
        <v>480000000</v>
      </c>
      <c r="F61" s="6">
        <f t="shared" si="1"/>
        <v>36000000</v>
      </c>
      <c r="G61" s="6">
        <f t="shared" si="2"/>
        <v>24000000</v>
      </c>
    </row>
    <row r="62" spans="1:7" ht="12.75">
      <c r="A62" s="5" t="s">
        <v>22</v>
      </c>
      <c r="B62" s="6"/>
      <c r="C62" s="6"/>
      <c r="D62" s="6"/>
      <c r="E62" s="6">
        <f t="shared" si="3"/>
        <v>480000000</v>
      </c>
      <c r="F62" s="6">
        <f t="shared" si="1"/>
        <v>48000000</v>
      </c>
      <c r="G62" s="6">
        <f t="shared" si="2"/>
        <v>36000000</v>
      </c>
    </row>
    <row r="63" spans="1:7" ht="12.75">
      <c r="A63" s="5" t="s">
        <v>23</v>
      </c>
      <c r="B63" s="6"/>
      <c r="C63" s="6"/>
      <c r="D63" s="6"/>
      <c r="E63" s="6">
        <f t="shared" si="3"/>
        <v>480000000</v>
      </c>
      <c r="F63" s="6">
        <f t="shared" si="1"/>
        <v>96000000</v>
      </c>
      <c r="G63" s="6">
        <f t="shared" si="2"/>
        <v>48000000</v>
      </c>
    </row>
    <row r="64" spans="1:7" ht="12.75">
      <c r="A64" s="5" t="s">
        <v>24</v>
      </c>
      <c r="B64" s="6"/>
      <c r="C64" s="6"/>
      <c r="D64" s="6"/>
      <c r="E64" s="6">
        <f t="shared" si="3"/>
        <v>480000000</v>
      </c>
      <c r="F64" s="6">
        <f t="shared" si="1"/>
        <v>144000000</v>
      </c>
      <c r="G64" s="6">
        <f t="shared" si="2"/>
        <v>96000000</v>
      </c>
    </row>
    <row r="65" spans="1:7" ht="12.75">
      <c r="A65" s="5" t="s">
        <v>25</v>
      </c>
      <c r="B65" s="6"/>
      <c r="C65" s="6"/>
      <c r="D65" s="6"/>
      <c r="E65" s="6">
        <f t="shared" si="3"/>
        <v>480000000</v>
      </c>
      <c r="F65" s="6">
        <f t="shared" si="1"/>
        <v>192000000</v>
      </c>
      <c r="G65" s="6">
        <f t="shared" si="2"/>
        <v>144000000</v>
      </c>
    </row>
    <row r="66" spans="1:7" ht="12.75">
      <c r="A66" s="5" t="s">
        <v>26</v>
      </c>
      <c r="B66" s="6"/>
      <c r="C66" s="6"/>
      <c r="D66" s="6"/>
      <c r="E66" s="6">
        <f t="shared" si="3"/>
        <v>480000000</v>
      </c>
      <c r="F66" s="6">
        <f t="shared" si="1"/>
        <v>240000000</v>
      </c>
      <c r="G66" s="6">
        <f t="shared" si="2"/>
        <v>192000000</v>
      </c>
    </row>
    <row r="67" spans="1:7" ht="12.75">
      <c r="A67" s="5" t="s">
        <v>27</v>
      </c>
      <c r="B67" s="6"/>
      <c r="C67" s="6"/>
      <c r="D67" s="6"/>
      <c r="E67" s="6">
        <f t="shared" si="3"/>
        <v>480000000</v>
      </c>
      <c r="F67" s="6">
        <f t="shared" si="1"/>
        <v>288000000</v>
      </c>
      <c r="G67" s="6">
        <f t="shared" si="2"/>
        <v>240000000</v>
      </c>
    </row>
    <row r="68" spans="1:7" ht="12.75">
      <c r="A68" s="5" t="s">
        <v>28</v>
      </c>
      <c r="B68" s="6"/>
      <c r="C68" s="6"/>
      <c r="D68" s="6"/>
      <c r="E68" s="6">
        <f t="shared" si="3"/>
        <v>480000000</v>
      </c>
      <c r="F68" s="6">
        <f t="shared" si="1"/>
        <v>336000000</v>
      </c>
      <c r="G68" s="6">
        <f t="shared" si="2"/>
        <v>288000000</v>
      </c>
    </row>
    <row r="69" spans="1:7" ht="12.75">
      <c r="A69" s="5" t="s">
        <v>29</v>
      </c>
      <c r="B69" s="6"/>
      <c r="C69" s="6"/>
      <c r="D69" s="6"/>
      <c r="E69" s="6">
        <f t="shared" si="3"/>
        <v>480000000</v>
      </c>
      <c r="F69" s="6">
        <f t="shared" si="1"/>
        <v>384000000</v>
      </c>
      <c r="G69" s="6">
        <f t="shared" si="2"/>
        <v>336000000</v>
      </c>
    </row>
    <row r="70" spans="1:7" ht="12.75">
      <c r="A70" s="5" t="s">
        <v>30</v>
      </c>
      <c r="B70" s="6"/>
      <c r="C70" s="6"/>
      <c r="D70" s="6"/>
      <c r="E70" s="6">
        <f t="shared" si="3"/>
        <v>480000000</v>
      </c>
      <c r="F70" s="6">
        <f t="shared" si="1"/>
        <v>432000000</v>
      </c>
      <c r="G70" s="6">
        <f t="shared" si="2"/>
        <v>384000000</v>
      </c>
    </row>
    <row r="71" spans="1:7" ht="12.75">
      <c r="A71" s="5" t="s">
        <v>31</v>
      </c>
      <c r="B71" s="6"/>
      <c r="C71" s="6"/>
      <c r="D71" s="6"/>
      <c r="E71" s="6">
        <f t="shared" si="3"/>
        <v>480000000</v>
      </c>
      <c r="F71" s="6">
        <f t="shared" si="1"/>
        <v>444000000</v>
      </c>
      <c r="G71" s="6">
        <f t="shared" si="2"/>
        <v>432000000</v>
      </c>
    </row>
    <row r="72" spans="1:7" ht="12.75">
      <c r="A72" s="5" t="s">
        <v>32</v>
      </c>
      <c r="B72" s="6"/>
      <c r="C72" s="6"/>
      <c r="D72" s="6"/>
      <c r="E72" s="6">
        <f t="shared" si="3"/>
        <v>480000000</v>
      </c>
      <c r="F72" s="6">
        <f t="shared" si="1"/>
        <v>456000000</v>
      </c>
      <c r="G72" s="6">
        <f t="shared" si="2"/>
        <v>444000000</v>
      </c>
    </row>
    <row r="73" spans="1:7" ht="12.75">
      <c r="A73" s="5" t="s">
        <v>33</v>
      </c>
      <c r="B73" s="6"/>
      <c r="C73" s="6"/>
      <c r="D73" s="6"/>
      <c r="E73" s="6">
        <f t="shared" si="3"/>
        <v>480000000</v>
      </c>
      <c r="F73" s="6">
        <f t="shared" si="1"/>
        <v>468000000</v>
      </c>
      <c r="G73" s="6">
        <f t="shared" si="2"/>
        <v>456000000</v>
      </c>
    </row>
    <row r="74" spans="1:7" ht="12.75">
      <c r="A74" s="5" t="s">
        <v>34</v>
      </c>
      <c r="B74" s="6"/>
      <c r="C74" s="6"/>
      <c r="D74" s="6"/>
      <c r="E74" s="6">
        <f t="shared" si="3"/>
        <v>480000000</v>
      </c>
      <c r="F74" s="6">
        <f t="shared" si="1"/>
        <v>480000000</v>
      </c>
      <c r="G74" s="6">
        <f t="shared" si="2"/>
        <v>468000000</v>
      </c>
    </row>
    <row r="75" spans="1:7" ht="12.75">
      <c r="A75" s="5" t="s">
        <v>35</v>
      </c>
      <c r="B75" s="6"/>
      <c r="C75" s="6"/>
      <c r="D75" s="6"/>
      <c r="E75" s="6">
        <f t="shared" si="3"/>
        <v>480000000</v>
      </c>
      <c r="F75" s="6">
        <f t="shared" si="1"/>
        <v>480000000</v>
      </c>
      <c r="G75" s="6">
        <f t="shared" si="2"/>
        <v>480000000</v>
      </c>
    </row>
    <row r="76" spans="1:7" ht="12.75">
      <c r="A76" s="5" t="s">
        <v>36</v>
      </c>
      <c r="B76" s="6"/>
      <c r="C76" s="6"/>
      <c r="D76" s="6"/>
      <c r="E76" s="6">
        <f t="shared" si="3"/>
        <v>480000000</v>
      </c>
      <c r="F76" s="6">
        <f t="shared" si="1"/>
        <v>480000000</v>
      </c>
      <c r="G76" s="6">
        <f t="shared" si="2"/>
        <v>480000000</v>
      </c>
    </row>
    <row r="77" spans="1:7" ht="12.75">
      <c r="A77" s="5" t="s">
        <v>37</v>
      </c>
      <c r="B77" s="6"/>
      <c r="C77" s="6"/>
      <c r="D77" s="6"/>
      <c r="E77" s="6">
        <f t="shared" si="3"/>
        <v>480000000</v>
      </c>
      <c r="F77" s="6">
        <f t="shared" si="1"/>
        <v>480000000</v>
      </c>
      <c r="G77" s="6">
        <f t="shared" si="2"/>
        <v>480000000</v>
      </c>
    </row>
    <row r="78" spans="1:7" ht="12.75">
      <c r="A78" s="5" t="s">
        <v>38</v>
      </c>
      <c r="B78" s="6"/>
      <c r="C78" s="6"/>
      <c r="D78" s="6"/>
      <c r="E78" s="6">
        <f t="shared" si="3"/>
        <v>480000000</v>
      </c>
      <c r="F78" s="6">
        <f t="shared" si="1"/>
        <v>480000000</v>
      </c>
      <c r="G78" s="6">
        <f t="shared" si="2"/>
        <v>480000000</v>
      </c>
    </row>
    <row r="79" spans="1:7" ht="12.75">
      <c r="A79" s="5" t="s">
        <v>39</v>
      </c>
      <c r="B79" s="6"/>
      <c r="C79" s="6"/>
      <c r="D79" s="6"/>
      <c r="E79" s="6">
        <f t="shared" si="3"/>
        <v>480000000</v>
      </c>
      <c r="F79" s="6">
        <f t="shared" si="1"/>
        <v>480000000</v>
      </c>
      <c r="G79" s="6">
        <f t="shared" si="2"/>
        <v>480000000</v>
      </c>
    </row>
    <row r="80" spans="1:7" ht="12.75">
      <c r="A80" s="5" t="s">
        <v>40</v>
      </c>
      <c r="B80" s="6"/>
      <c r="C80" s="6"/>
      <c r="D80" s="6"/>
      <c r="E80" s="6">
        <f t="shared" si="3"/>
        <v>480000000</v>
      </c>
      <c r="F80" s="6">
        <f t="shared" si="1"/>
        <v>480000000</v>
      </c>
      <c r="G80" s="6">
        <f t="shared" si="2"/>
        <v>480000000</v>
      </c>
    </row>
    <row r="81" spans="1:7" ht="12.75">
      <c r="A81" s="5" t="s">
        <v>41</v>
      </c>
      <c r="B81" s="6"/>
      <c r="C81" s="6"/>
      <c r="D81" s="6"/>
      <c r="E81" s="6">
        <f t="shared" si="3"/>
        <v>480000000</v>
      </c>
      <c r="F81" s="6">
        <f t="shared" si="1"/>
        <v>480000000</v>
      </c>
      <c r="G81" s="6">
        <f t="shared" si="2"/>
        <v>480000000</v>
      </c>
    </row>
    <row r="82" spans="1:7" ht="12.75">
      <c r="A82" s="5" t="s">
        <v>42</v>
      </c>
      <c r="B82" s="6"/>
      <c r="C82" s="6"/>
      <c r="D82" s="6"/>
      <c r="E82" s="6">
        <f t="shared" si="3"/>
        <v>480000000</v>
      </c>
      <c r="F82" s="6">
        <f t="shared" si="1"/>
        <v>480000000</v>
      </c>
      <c r="G82" s="6">
        <f t="shared" si="2"/>
        <v>480000000</v>
      </c>
    </row>
    <row r="83" spans="1:7" ht="12.75">
      <c r="A83" s="5" t="s">
        <v>43</v>
      </c>
      <c r="B83" s="6"/>
      <c r="C83" s="6"/>
      <c r="D83" s="6"/>
      <c r="E83" s="6">
        <f t="shared" si="3"/>
        <v>480000000</v>
      </c>
      <c r="F83" s="6">
        <f t="shared" si="1"/>
        <v>480000000</v>
      </c>
      <c r="G83" s="6">
        <f t="shared" si="2"/>
        <v>480000000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34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140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141</v>
      </c>
      <c r="F4" s="31" t="s">
        <v>72</v>
      </c>
    </row>
    <row r="5" spans="1:6" ht="15.75">
      <c r="A5" t="s">
        <v>142</v>
      </c>
      <c r="B5" s="32">
        <v>166869892</v>
      </c>
      <c r="F5" s="31"/>
    </row>
    <row r="6" spans="1:2" ht="12.75">
      <c r="A6" t="s">
        <v>114</v>
      </c>
      <c r="B6" s="32">
        <v>17521338.66</v>
      </c>
    </row>
    <row r="7" spans="1:9" ht="12.75">
      <c r="A7" s="118" t="s">
        <v>0</v>
      </c>
      <c r="B7" s="119"/>
      <c r="C7" s="120"/>
      <c r="D7" s="27" t="s">
        <v>144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116</v>
      </c>
      <c r="C8" s="21" t="s">
        <v>143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68000000</v>
      </c>
      <c r="H9" s="71">
        <f aca="true" t="shared" si="0" ref="H9:H14">G9/$G$15</f>
        <v>0.08589438689933152</v>
      </c>
      <c r="I9" s="72">
        <f aca="true" t="shared" si="1" ref="I9:I14">H9*$B$6</f>
        <v>1504984.6418562548</v>
      </c>
    </row>
    <row r="10" spans="1:9" ht="12.75">
      <c r="A10" s="2">
        <v>2007</v>
      </c>
      <c r="B10" s="29">
        <v>66301144</v>
      </c>
      <c r="C10" s="34">
        <f aca="true" t="shared" si="2" ref="C10:C16">B10/$B$17</f>
        <v>0.08374847227359254</v>
      </c>
      <c r="D10" s="10">
        <f aca="true" t="shared" si="3" ref="D10:D16">C10*$B$5</f>
        <v>13975098.523459382</v>
      </c>
      <c r="F10" s="81" t="s">
        <v>51</v>
      </c>
      <c r="G10" s="64">
        <v>25600000</v>
      </c>
      <c r="H10" s="63">
        <f t="shared" si="0"/>
        <v>0.03233671036210128</v>
      </c>
      <c r="I10" s="64">
        <f t="shared" si="1"/>
        <v>566582.4534047077</v>
      </c>
    </row>
    <row r="11" spans="1:9" ht="12.75">
      <c r="A11" s="2">
        <v>2008</v>
      </c>
      <c r="B11" s="29">
        <v>135163478</v>
      </c>
      <c r="C11" s="34">
        <f t="shared" si="2"/>
        <v>0.17073211873516594</v>
      </c>
      <c r="D11" s="10">
        <f t="shared" si="3"/>
        <v>28490050.21426832</v>
      </c>
      <c r="F11" s="81" t="s">
        <v>52</v>
      </c>
      <c r="G11" s="64">
        <v>25600000</v>
      </c>
      <c r="H11" s="63">
        <f t="shared" si="0"/>
        <v>0.03233671036210128</v>
      </c>
      <c r="I11" s="64">
        <f t="shared" si="1"/>
        <v>566582.4534047077</v>
      </c>
    </row>
    <row r="12" spans="1:9" ht="12.75">
      <c r="A12" s="2">
        <v>2009</v>
      </c>
      <c r="B12" s="29">
        <v>101778878</v>
      </c>
      <c r="C12" s="34">
        <f t="shared" si="2"/>
        <v>0.12856226948693913</v>
      </c>
      <c r="D12" s="10">
        <f t="shared" si="3"/>
        <v>21453172.02456043</v>
      </c>
      <c r="F12" s="81" t="s">
        <v>83</v>
      </c>
      <c r="G12" s="64">
        <v>25600000</v>
      </c>
      <c r="H12" s="63">
        <f t="shared" si="0"/>
        <v>0.03233671036210128</v>
      </c>
      <c r="I12" s="64">
        <f t="shared" si="1"/>
        <v>566582.4534047077</v>
      </c>
    </row>
    <row r="13" spans="1:9" ht="12.75">
      <c r="A13" s="2">
        <v>2010</v>
      </c>
      <c r="B13" s="29">
        <v>101319852</v>
      </c>
      <c r="C13" s="34">
        <f t="shared" si="2"/>
        <v>0.12798244953339719</v>
      </c>
      <c r="D13" s="10">
        <f t="shared" si="3"/>
        <v>21356417.53153344</v>
      </c>
      <c r="F13" s="81" t="s">
        <v>109</v>
      </c>
      <c r="G13" s="64">
        <v>480000000</v>
      </c>
      <c r="H13" s="63">
        <f t="shared" si="0"/>
        <v>0.606313319289399</v>
      </c>
      <c r="I13" s="64">
        <f t="shared" si="1"/>
        <v>10623421.001338271</v>
      </c>
    </row>
    <row r="14" spans="1:9" ht="12.75">
      <c r="A14" s="2">
        <v>2011</v>
      </c>
      <c r="B14" s="29">
        <v>104477857</v>
      </c>
      <c r="C14" s="34">
        <f t="shared" si="2"/>
        <v>0.13197149222898577</v>
      </c>
      <c r="D14" s="10">
        <f t="shared" si="3"/>
        <v>22022068.655329693</v>
      </c>
      <c r="F14" s="68" t="s">
        <v>110</v>
      </c>
      <c r="G14" s="75">
        <v>166869892</v>
      </c>
      <c r="H14" s="74">
        <f t="shared" si="0"/>
        <v>0.21078216272496567</v>
      </c>
      <c r="I14" s="75">
        <f t="shared" si="1"/>
        <v>3693185.656591352</v>
      </c>
    </row>
    <row r="15" spans="1:9" ht="12.75">
      <c r="A15" s="2">
        <v>2012</v>
      </c>
      <c r="B15" s="29">
        <v>112711270</v>
      </c>
      <c r="C15" s="34">
        <f t="shared" si="2"/>
        <v>0.14237155048963263</v>
      </c>
      <c r="D15" s="10">
        <f t="shared" si="3"/>
        <v>23757525.254077543</v>
      </c>
      <c r="F15" s="47" t="s">
        <v>53</v>
      </c>
      <c r="G15" s="69">
        <f>SUM(G9:G14)</f>
        <v>791669892</v>
      </c>
      <c r="H15" s="95"/>
      <c r="I15" s="69">
        <f>SUM(I9:I14)</f>
        <v>17521338.660000004</v>
      </c>
    </row>
    <row r="16" spans="1:4" ht="12.75">
      <c r="A16" s="2">
        <v>2013</v>
      </c>
      <c r="B16" s="29">
        <v>169917413</v>
      </c>
      <c r="C16" s="34">
        <f t="shared" si="2"/>
        <v>0.2146316472522868</v>
      </c>
      <c r="D16" s="10">
        <f t="shared" si="3"/>
        <v>35815559.7967712</v>
      </c>
    </row>
    <row r="17" spans="1:4" ht="12.75">
      <c r="A17" s="3" t="s">
        <v>3</v>
      </c>
      <c r="B17" s="30">
        <f>SUM(B10:B16)</f>
        <v>791669892</v>
      </c>
      <c r="C17" s="35"/>
      <c r="D17" s="11">
        <f>SUM(D10:D16)</f>
        <v>166869892</v>
      </c>
    </row>
    <row r="20" ht="15.75">
      <c r="A20" s="31" t="s">
        <v>145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6 (2)'!E48</f>
        <v>0</v>
      </c>
      <c r="F23" s="19">
        <f>'Project 6 (2)'!F48</f>
        <v>0</v>
      </c>
      <c r="G23" s="19">
        <f>'Project 6 (2)'!G48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6 (2)'!E49</f>
        <v>0</v>
      </c>
      <c r="F24" s="19">
        <f>'Project 6 (2)'!F49</f>
        <v>0</v>
      </c>
      <c r="G24" s="19">
        <f>'Project 6 (2)'!G49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6 (2)'!E50</f>
        <v>0</v>
      </c>
      <c r="F25" s="19">
        <f>'Project 6 (2)'!F50</f>
        <v>0</v>
      </c>
      <c r="G25" s="19">
        <f>'Project 6 (2)'!G50</f>
        <v>0</v>
      </c>
    </row>
    <row r="26" spans="1:7" ht="12.75">
      <c r="A26" s="5" t="s">
        <v>11</v>
      </c>
      <c r="B26" s="15">
        <f>D10</f>
        <v>13975098.523459382</v>
      </c>
      <c r="C26" s="15">
        <v>0</v>
      </c>
      <c r="D26" s="15">
        <v>0</v>
      </c>
      <c r="E26" s="19">
        <f>'Project 6 (2)'!E51</f>
        <v>0</v>
      </c>
      <c r="F26" s="19">
        <f>'Project 6 (2)'!F51</f>
        <v>0</v>
      </c>
      <c r="G26" s="19">
        <f>'Project 6 (2)'!G51</f>
        <v>0</v>
      </c>
    </row>
    <row r="27" spans="1:7" ht="12.75">
      <c r="A27" s="5" t="s">
        <v>12</v>
      </c>
      <c r="B27" s="15">
        <f>B26+D11</f>
        <v>42465148.7377277</v>
      </c>
      <c r="C27" s="15">
        <v>0</v>
      </c>
      <c r="D27" s="15">
        <v>0</v>
      </c>
      <c r="E27" s="19">
        <f>'Project 6 (2)'!E52</f>
        <v>0</v>
      </c>
      <c r="F27" s="19">
        <f>'Project 6 (2)'!F52</f>
        <v>0</v>
      </c>
      <c r="G27" s="19">
        <f>'Project 6 (2)'!G52</f>
        <v>0</v>
      </c>
    </row>
    <row r="28" spans="1:7" ht="12.75">
      <c r="A28" s="5" t="s">
        <v>13</v>
      </c>
      <c r="B28" s="15">
        <f>B27</f>
        <v>42465148.7377277</v>
      </c>
      <c r="C28" s="15">
        <v>0</v>
      </c>
      <c r="D28" s="15">
        <v>0</v>
      </c>
      <c r="E28" s="19">
        <f>'Project 6 (2)'!E53</f>
        <v>0</v>
      </c>
      <c r="F28" s="19">
        <f>'Project 6 (2)'!F53</f>
        <v>0</v>
      </c>
      <c r="G28" s="19">
        <f>'Project 6 (2)'!G53</f>
        <v>0</v>
      </c>
    </row>
    <row r="29" spans="1:7" ht="12.75">
      <c r="A29" s="5" t="s">
        <v>14</v>
      </c>
      <c r="B29" s="15">
        <f>B28</f>
        <v>42465148.7377277</v>
      </c>
      <c r="C29" s="15">
        <v>0</v>
      </c>
      <c r="D29" s="15">
        <v>0</v>
      </c>
      <c r="E29" s="19">
        <f>'Project 6 (2)'!E54</f>
        <v>0</v>
      </c>
      <c r="F29" s="19">
        <f>'Project 6 (2)'!F54</f>
        <v>0</v>
      </c>
      <c r="G29" s="19">
        <f>'Project 6 (2)'!G54</f>
        <v>0</v>
      </c>
    </row>
    <row r="30" spans="1:7" ht="12.75">
      <c r="A30" s="5" t="s">
        <v>15</v>
      </c>
      <c r="B30" s="15">
        <f>B29</f>
        <v>42465148.7377277</v>
      </c>
      <c r="C30" s="15">
        <v>0</v>
      </c>
      <c r="D30" s="15">
        <v>0</v>
      </c>
      <c r="E30" s="19">
        <f>'Project 6 (2)'!E55</f>
        <v>0</v>
      </c>
      <c r="F30" s="19">
        <f>'Project 6 (2)'!F55</f>
        <v>0</v>
      </c>
      <c r="G30" s="19">
        <f>'Project 6 (2)'!G55</f>
        <v>0</v>
      </c>
    </row>
    <row r="31" spans="1:7" ht="12.75">
      <c r="A31" s="5" t="s">
        <v>16</v>
      </c>
      <c r="B31" s="15">
        <f>B30+D12</f>
        <v>63918320.76228813</v>
      </c>
      <c r="C31" s="15">
        <v>0</v>
      </c>
      <c r="D31" s="15">
        <v>0</v>
      </c>
      <c r="E31" s="19">
        <f>'Project 6 (2)'!E56</f>
        <v>166869892</v>
      </c>
      <c r="F31" s="19">
        <f>'Project 6 (2)'!F56</f>
        <v>0</v>
      </c>
      <c r="G31" s="19">
        <f>'Project 6 (2)'!G56</f>
        <v>0</v>
      </c>
    </row>
    <row r="32" spans="1:7" ht="12.75">
      <c r="A32" s="5" t="s">
        <v>17</v>
      </c>
      <c r="B32" s="15">
        <f>B31</f>
        <v>63918320.76228813</v>
      </c>
      <c r="C32" s="15">
        <v>0</v>
      </c>
      <c r="D32" s="15">
        <v>0</v>
      </c>
      <c r="E32" s="19">
        <f>'Project 6 (2)'!E57</f>
        <v>166869892</v>
      </c>
      <c r="F32" s="19">
        <f>'Project 6 (2)'!F57</f>
        <v>5562329.733497629</v>
      </c>
      <c r="G32" s="19">
        <f>'Project 6 (2)'!G57</f>
        <v>0</v>
      </c>
    </row>
    <row r="33" spans="1:7" ht="12.75">
      <c r="A33" s="5" t="s">
        <v>18</v>
      </c>
      <c r="B33" s="15">
        <f>B32</f>
        <v>63918320.76228813</v>
      </c>
      <c r="C33" s="15">
        <v>0</v>
      </c>
      <c r="D33" s="15">
        <v>0</v>
      </c>
      <c r="E33" s="19">
        <f>'Project 6 (2)'!E58</f>
        <v>166869892</v>
      </c>
      <c r="F33" s="19">
        <f>'Project 6 (2)'!F58</f>
        <v>11124659.466995258</v>
      </c>
      <c r="G33" s="19">
        <f>'Project 6 (2)'!G58</f>
        <v>5562329.733497629</v>
      </c>
    </row>
    <row r="34" spans="1:7" ht="12.75">
      <c r="A34" s="5" t="s">
        <v>19</v>
      </c>
      <c r="B34" s="15">
        <f>B33</f>
        <v>63918320.76228813</v>
      </c>
      <c r="C34" s="15">
        <v>0</v>
      </c>
      <c r="D34" s="15">
        <v>0</v>
      </c>
      <c r="E34" s="19">
        <f>'Project 6 (2)'!E59</f>
        <v>166869892</v>
      </c>
      <c r="F34" s="19">
        <f>'Project 6 (2)'!F59</f>
        <v>16686989.200492887</v>
      </c>
      <c r="G34" s="19">
        <f>'Project 6 (2)'!G59</f>
        <v>11124659.466995258</v>
      </c>
    </row>
    <row r="35" spans="1:7" ht="12.75">
      <c r="A35" s="5" t="s">
        <v>20</v>
      </c>
      <c r="B35" s="15">
        <f>B34+D13</f>
        <v>85274738.29382157</v>
      </c>
      <c r="C35" s="15">
        <v>0</v>
      </c>
      <c r="D35" s="15">
        <v>0</v>
      </c>
      <c r="E35" s="19">
        <f>'Project 6 (2)'!E60</f>
        <v>166869892</v>
      </c>
      <c r="F35" s="19">
        <f>'Project 6 (2)'!F60</f>
        <v>33373978.400985774</v>
      </c>
      <c r="G35" s="19">
        <f>'Project 6 (2)'!G60</f>
        <v>16686989.200492887</v>
      </c>
    </row>
    <row r="36" spans="1:7" ht="12.75">
      <c r="A36" s="5" t="s">
        <v>21</v>
      </c>
      <c r="B36" s="15">
        <f>B35</f>
        <v>85274738.29382157</v>
      </c>
      <c r="C36" s="15">
        <v>0</v>
      </c>
      <c r="D36" s="15">
        <v>0</v>
      </c>
      <c r="E36" s="19">
        <f>'Project 6 (2)'!E61</f>
        <v>166869892</v>
      </c>
      <c r="F36" s="19">
        <f>'Project 6 (2)'!F61</f>
        <v>50060967.60147866</v>
      </c>
      <c r="G36" s="19">
        <f>'Project 6 (2)'!G61</f>
        <v>33373978.400985774</v>
      </c>
    </row>
    <row r="37" spans="1:7" ht="12.75">
      <c r="A37" s="5" t="s">
        <v>22</v>
      </c>
      <c r="B37" s="15">
        <f>B36</f>
        <v>85274738.29382157</v>
      </c>
      <c r="C37" s="15">
        <v>0</v>
      </c>
      <c r="D37" s="15">
        <v>0</v>
      </c>
      <c r="E37" s="19">
        <f>'Project 6 (2)'!E62</f>
        <v>166869892</v>
      </c>
      <c r="F37" s="19">
        <f>'Project 6 (2)'!F62</f>
        <v>66747956.80197155</v>
      </c>
      <c r="G37" s="19">
        <f>'Project 6 (2)'!G62</f>
        <v>50060967.60147866</v>
      </c>
    </row>
    <row r="38" spans="1:7" ht="12.75">
      <c r="A38" s="5" t="s">
        <v>23</v>
      </c>
      <c r="B38" s="15">
        <f>B37</f>
        <v>85274738.29382157</v>
      </c>
      <c r="C38" s="15">
        <f>B26</f>
        <v>13975098.523459382</v>
      </c>
      <c r="D38" s="15">
        <f>C38-$I$14</f>
        <v>10281912.86686803</v>
      </c>
      <c r="E38" s="19">
        <f>'Project 6 (2)'!E63</f>
        <v>166869892</v>
      </c>
      <c r="F38" s="19">
        <f>'Project 6 (2)'!F63</f>
        <v>83434946.00246443</v>
      </c>
      <c r="G38" s="19">
        <f>'Project 6 (2)'!G63</f>
        <v>66747956.80197155</v>
      </c>
    </row>
    <row r="39" spans="1:7" ht="12.75">
      <c r="A39" s="5" t="s">
        <v>24</v>
      </c>
      <c r="B39" s="15">
        <f>B38+D14</f>
        <v>107296806.94915126</v>
      </c>
      <c r="C39" s="15">
        <f>C38</f>
        <v>13975098.523459382</v>
      </c>
      <c r="D39" s="15">
        <f aca="true" t="shared" si="4" ref="D39:D57">C39-$I$14</f>
        <v>10281912.86686803</v>
      </c>
      <c r="E39" s="19">
        <f>'Project 6 (2)'!E64</f>
        <v>166869892</v>
      </c>
      <c r="F39" s="19">
        <f>'Project 6 (2)'!F64</f>
        <v>100121935.20295732</v>
      </c>
      <c r="G39" s="19">
        <f>'Project 6 (2)'!G64</f>
        <v>83434946.00246443</v>
      </c>
    </row>
    <row r="40" spans="1:7" ht="12.75">
      <c r="A40" s="5" t="s">
        <v>25</v>
      </c>
      <c r="B40" s="15">
        <f>B39</f>
        <v>107296806.94915126</v>
      </c>
      <c r="C40" s="15">
        <f>C39</f>
        <v>13975098.523459382</v>
      </c>
      <c r="D40" s="15">
        <f t="shared" si="4"/>
        <v>10281912.86686803</v>
      </c>
      <c r="E40" s="19">
        <f>'Project 6 (2)'!E65</f>
        <v>166869892</v>
      </c>
      <c r="F40" s="19">
        <f>'Project 6 (2)'!F65</f>
        <v>116808924.4034502</v>
      </c>
      <c r="G40" s="19">
        <f>'Project 6 (2)'!G65</f>
        <v>100121935.20295732</v>
      </c>
    </row>
    <row r="41" spans="1:7" ht="12.75">
      <c r="A41" s="5" t="s">
        <v>26</v>
      </c>
      <c r="B41" s="15">
        <f>B40</f>
        <v>107296806.94915126</v>
      </c>
      <c r="C41" s="15">
        <f>C40</f>
        <v>13975098.523459382</v>
      </c>
      <c r="D41" s="15">
        <f t="shared" si="4"/>
        <v>10281912.86686803</v>
      </c>
      <c r="E41" s="19">
        <f>'Project 6 (2)'!E66</f>
        <v>166869892</v>
      </c>
      <c r="F41" s="19">
        <f>'Project 6 (2)'!F66</f>
        <v>133495913.6039431</v>
      </c>
      <c r="G41" s="19">
        <f>'Project 6 (2)'!G66</f>
        <v>116808924.4034502</v>
      </c>
    </row>
    <row r="42" spans="1:7" ht="12.75">
      <c r="A42" s="5" t="s">
        <v>27</v>
      </c>
      <c r="B42" s="15">
        <f>B41</f>
        <v>107296806.94915126</v>
      </c>
      <c r="C42" s="15">
        <f>B27</f>
        <v>42465148.7377277</v>
      </c>
      <c r="D42" s="15">
        <f t="shared" si="4"/>
        <v>38771963.081136346</v>
      </c>
      <c r="E42" s="19">
        <f>'Project 6 (2)'!E67</f>
        <v>166869892</v>
      </c>
      <c r="F42" s="19">
        <f>'Project 6 (2)'!F67</f>
        <v>150182902.80443597</v>
      </c>
      <c r="G42" s="19">
        <f>'Project 6 (2)'!G67</f>
        <v>133495913.6039431</v>
      </c>
    </row>
    <row r="43" spans="1:7" ht="12.75">
      <c r="A43" s="5" t="s">
        <v>28</v>
      </c>
      <c r="B43" s="15">
        <f>B42+D15</f>
        <v>131054332.2032288</v>
      </c>
      <c r="C43" s="15">
        <f>C42</f>
        <v>42465148.7377277</v>
      </c>
      <c r="D43" s="15">
        <f t="shared" si="4"/>
        <v>38771963.081136346</v>
      </c>
      <c r="E43" s="19">
        <f>'Project 6 (2)'!E68</f>
        <v>166869892</v>
      </c>
      <c r="F43" s="19">
        <f>'Project 6 (2)'!F68</f>
        <v>154354650.10455918</v>
      </c>
      <c r="G43" s="19">
        <f>'Project 6 (2)'!G68</f>
        <v>150182902.80443597</v>
      </c>
    </row>
    <row r="44" spans="1:7" ht="12.75">
      <c r="A44" s="5" t="s">
        <v>29</v>
      </c>
      <c r="B44" s="15">
        <f>B43</f>
        <v>131054332.2032288</v>
      </c>
      <c r="C44" s="15">
        <f>C43</f>
        <v>42465148.7377277</v>
      </c>
      <c r="D44" s="15">
        <f t="shared" si="4"/>
        <v>38771963.081136346</v>
      </c>
      <c r="E44" s="19">
        <f>'Project 6 (2)'!E69</f>
        <v>166869892</v>
      </c>
      <c r="F44" s="19">
        <f>'Project 6 (2)'!F69</f>
        <v>158526397.4046824</v>
      </c>
      <c r="G44" s="19">
        <f>'Project 6 (2)'!G69</f>
        <v>154354650.10455918</v>
      </c>
    </row>
    <row r="45" spans="1:7" ht="12.75">
      <c r="A45" s="5" t="s">
        <v>30</v>
      </c>
      <c r="B45" s="15">
        <f>B44</f>
        <v>131054332.2032288</v>
      </c>
      <c r="C45" s="15">
        <f>C44</f>
        <v>42465148.7377277</v>
      </c>
      <c r="D45" s="15">
        <f t="shared" si="4"/>
        <v>38771963.081136346</v>
      </c>
      <c r="E45" s="19">
        <f>'Project 6 (2)'!E70</f>
        <v>166869892</v>
      </c>
      <c r="F45" s="19">
        <f>'Project 6 (2)'!F70</f>
        <v>162698144.7048056</v>
      </c>
      <c r="G45" s="19">
        <f>'Project 6 (2)'!G70</f>
        <v>158526397.4046824</v>
      </c>
    </row>
    <row r="46" spans="1:7" ht="12.75">
      <c r="A46" s="5" t="s">
        <v>31</v>
      </c>
      <c r="B46" s="15">
        <f>B45</f>
        <v>131054332.2032288</v>
      </c>
      <c r="C46" s="15">
        <f>B34</f>
        <v>63918320.76228813</v>
      </c>
      <c r="D46" s="15">
        <f t="shared" si="4"/>
        <v>60225135.10569678</v>
      </c>
      <c r="E46" s="19">
        <f>'Project 6 (2)'!E71</f>
        <v>166869892</v>
      </c>
      <c r="F46" s="19">
        <f>'Project 6 (2)'!F71</f>
        <v>166869892.00492883</v>
      </c>
      <c r="G46" s="19">
        <f>'Project 6 (2)'!G71</f>
        <v>162698144.7048056</v>
      </c>
    </row>
    <row r="47" spans="1:7" ht="12.75">
      <c r="A47" s="5" t="s">
        <v>32</v>
      </c>
      <c r="B47" s="15">
        <f>B46+D16</f>
        <v>166869892</v>
      </c>
      <c r="C47" s="15">
        <f>C46</f>
        <v>63918320.76228813</v>
      </c>
      <c r="D47" s="15">
        <f t="shared" si="4"/>
        <v>60225135.10569678</v>
      </c>
      <c r="E47" s="19">
        <f>'Project 6 (2)'!E72</f>
        <v>166869892</v>
      </c>
      <c r="F47" s="19">
        <f>'Project 6 (2)'!F72</f>
        <v>166869892.00492883</v>
      </c>
      <c r="G47" s="19">
        <f>'Project 6 (2)'!G72</f>
        <v>166869892.00492883</v>
      </c>
    </row>
    <row r="48" spans="1:7" ht="12.75">
      <c r="A48" s="5" t="s">
        <v>33</v>
      </c>
      <c r="B48" s="15">
        <f aca="true" t="shared" si="5" ref="B48:B58">$B$47</f>
        <v>166869892</v>
      </c>
      <c r="C48" s="15">
        <f>C47</f>
        <v>63918320.76228813</v>
      </c>
      <c r="D48" s="15">
        <f t="shared" si="4"/>
        <v>60225135.10569678</v>
      </c>
      <c r="E48" s="19">
        <f>'Project 6 (2)'!E73</f>
        <v>166869892</v>
      </c>
      <c r="F48" s="19">
        <f>'Project 6 (2)'!F73</f>
        <v>166869892.00492883</v>
      </c>
      <c r="G48" s="19">
        <f>'Project 6 (2)'!G73</f>
        <v>166869892.00492883</v>
      </c>
    </row>
    <row r="49" spans="1:7" ht="12.75">
      <c r="A49" s="5" t="s">
        <v>34</v>
      </c>
      <c r="B49" s="15">
        <f t="shared" si="5"/>
        <v>166869892</v>
      </c>
      <c r="C49" s="15">
        <f>C48</f>
        <v>63918320.76228813</v>
      </c>
      <c r="D49" s="15">
        <f t="shared" si="4"/>
        <v>60225135.10569678</v>
      </c>
      <c r="E49" s="19">
        <f>'Project 6 (2)'!E74</f>
        <v>166869892</v>
      </c>
      <c r="F49" s="19">
        <f>'Project 6 (2)'!F74</f>
        <v>166869892.00492883</v>
      </c>
      <c r="G49" s="19">
        <f>'Project 6 (2)'!G74</f>
        <v>166869892.00492883</v>
      </c>
    </row>
    <row r="50" spans="1:7" ht="12.75">
      <c r="A50" s="5" t="s">
        <v>35</v>
      </c>
      <c r="B50" s="15">
        <f t="shared" si="5"/>
        <v>166869892</v>
      </c>
      <c r="C50" s="15">
        <f>B35+D14</f>
        <v>107296806.94915126</v>
      </c>
      <c r="D50" s="15">
        <f t="shared" si="4"/>
        <v>103603621.2925599</v>
      </c>
      <c r="E50" s="19">
        <f>'Project 6 (2)'!E75</f>
        <v>166869892</v>
      </c>
      <c r="F50" s="19">
        <f>'Project 6 (2)'!F75</f>
        <v>166869892.00492883</v>
      </c>
      <c r="G50" s="19">
        <f>'Project 6 (2)'!G75</f>
        <v>166869892.00492883</v>
      </c>
    </row>
    <row r="51" spans="1:7" ht="12.75">
      <c r="A51" s="5" t="s">
        <v>36</v>
      </c>
      <c r="B51" s="15">
        <f t="shared" si="5"/>
        <v>166869892</v>
      </c>
      <c r="C51" s="15">
        <f>C50</f>
        <v>107296806.94915126</v>
      </c>
      <c r="D51" s="15">
        <f t="shared" si="4"/>
        <v>103603621.2925599</v>
      </c>
      <c r="E51" s="19">
        <f>'Project 6 (2)'!E76</f>
        <v>166869892</v>
      </c>
      <c r="F51" s="19">
        <f>'Project 6 (2)'!F76</f>
        <v>166869892.00492883</v>
      </c>
      <c r="G51" s="19">
        <f>'Project 6 (2)'!G76</f>
        <v>166869892.00492883</v>
      </c>
    </row>
    <row r="52" spans="1:7" ht="12.75">
      <c r="A52" s="5" t="s">
        <v>37</v>
      </c>
      <c r="B52" s="15">
        <f t="shared" si="5"/>
        <v>166869892</v>
      </c>
      <c r="C52" s="15">
        <f>C51</f>
        <v>107296806.94915126</v>
      </c>
      <c r="D52" s="15">
        <f t="shared" si="4"/>
        <v>103603621.2925599</v>
      </c>
      <c r="E52" s="19">
        <f>'Project 6 (2)'!E77</f>
        <v>166869892</v>
      </c>
      <c r="F52" s="19">
        <f>'Project 6 (2)'!F77</f>
        <v>166869892.00492883</v>
      </c>
      <c r="G52" s="19">
        <f>'Project 6 (2)'!G77</f>
        <v>166869892.00492883</v>
      </c>
    </row>
    <row r="53" spans="1:7" ht="12.75">
      <c r="A53" s="5" t="s">
        <v>38</v>
      </c>
      <c r="B53" s="15">
        <f t="shared" si="5"/>
        <v>166869892</v>
      </c>
      <c r="C53" s="15">
        <f>C52</f>
        <v>107296806.94915126</v>
      </c>
      <c r="D53" s="15">
        <f t="shared" si="4"/>
        <v>103603621.2925599</v>
      </c>
      <c r="E53" s="19">
        <f>'Project 6 (2)'!E78</f>
        <v>166869892</v>
      </c>
      <c r="F53" s="19">
        <f>'Project 6 (2)'!F78</f>
        <v>166869892.00492883</v>
      </c>
      <c r="G53" s="19">
        <f>'Project 6 (2)'!G78</f>
        <v>166869892.00492883</v>
      </c>
    </row>
    <row r="54" spans="1:7" ht="12.75">
      <c r="A54" s="5" t="s">
        <v>39</v>
      </c>
      <c r="B54" s="15">
        <f t="shared" si="5"/>
        <v>166869892</v>
      </c>
      <c r="C54" s="15">
        <f>B46</f>
        <v>131054332.2032288</v>
      </c>
      <c r="D54" s="15">
        <f t="shared" si="4"/>
        <v>127361146.54663745</v>
      </c>
      <c r="E54" s="19">
        <f>'Project 6 (2)'!E79</f>
        <v>166869892</v>
      </c>
      <c r="F54" s="19">
        <f>'Project 6 (2)'!F79</f>
        <v>166869892.00492883</v>
      </c>
      <c r="G54" s="19">
        <f>'Project 6 (2)'!G79</f>
        <v>166869892.00492883</v>
      </c>
    </row>
    <row r="55" spans="1:7" ht="12.75">
      <c r="A55" s="5" t="s">
        <v>40</v>
      </c>
      <c r="B55" s="15">
        <f t="shared" si="5"/>
        <v>166869892</v>
      </c>
      <c r="C55" s="15">
        <f>C54</f>
        <v>131054332.2032288</v>
      </c>
      <c r="D55" s="15">
        <f t="shared" si="4"/>
        <v>127361146.54663745</v>
      </c>
      <c r="E55" s="19">
        <f>'Project 6 (2)'!E80</f>
        <v>166869892</v>
      </c>
      <c r="F55" s="19">
        <f>'Project 6 (2)'!F80</f>
        <v>166869892.00492883</v>
      </c>
      <c r="G55" s="19">
        <f>'Project 6 (2)'!G80</f>
        <v>166869892.00492883</v>
      </c>
    </row>
    <row r="56" spans="1:7" ht="12.75">
      <c r="A56" s="5" t="s">
        <v>41</v>
      </c>
      <c r="B56" s="15">
        <f t="shared" si="5"/>
        <v>166869892</v>
      </c>
      <c r="C56" s="15">
        <f>C55</f>
        <v>131054332.2032288</v>
      </c>
      <c r="D56" s="15">
        <f t="shared" si="4"/>
        <v>127361146.54663745</v>
      </c>
      <c r="E56" s="19">
        <f>'Project 6 (2)'!E81</f>
        <v>166869892</v>
      </c>
      <c r="F56" s="19">
        <f>'Project 6 (2)'!F81</f>
        <v>166869892.00492883</v>
      </c>
      <c r="G56" s="19">
        <f>'Project 6 (2)'!G81</f>
        <v>166869892.00492883</v>
      </c>
    </row>
    <row r="57" spans="1:7" ht="12.75">
      <c r="A57" s="5" t="s">
        <v>42</v>
      </c>
      <c r="B57" s="15">
        <f t="shared" si="5"/>
        <v>166869892</v>
      </c>
      <c r="C57" s="15">
        <f>C56</f>
        <v>131054332.2032288</v>
      </c>
      <c r="D57" s="15">
        <f t="shared" si="4"/>
        <v>127361146.54663745</v>
      </c>
      <c r="E57" s="19">
        <f>'Project 6 (2)'!E82</f>
        <v>166869892</v>
      </c>
      <c r="F57" s="19">
        <f>'Project 6 (2)'!F82</f>
        <v>166869892.00492883</v>
      </c>
      <c r="G57" s="19">
        <f>'Project 6 (2)'!G82</f>
        <v>166869892.00492883</v>
      </c>
    </row>
    <row r="58" spans="1:7" ht="12.75">
      <c r="A58" s="5" t="s">
        <v>43</v>
      </c>
      <c r="B58" s="15">
        <f t="shared" si="5"/>
        <v>166869892</v>
      </c>
      <c r="C58" s="15">
        <f>B47</f>
        <v>166869892</v>
      </c>
      <c r="D58" s="15">
        <f>C58</f>
        <v>166869892</v>
      </c>
      <c r="E58" s="19">
        <f>'Project 6 (2)'!E83</f>
        <v>166869892</v>
      </c>
      <c r="F58" s="19">
        <f>'Project 6 (2)'!F83</f>
        <v>166869892.00492883</v>
      </c>
      <c r="G58" s="19">
        <f>'Project 6 (2)'!G83</f>
        <v>166869892.00492883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10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37" t="s">
        <v>146</v>
      </c>
      <c r="B1" s="126"/>
      <c r="C1" s="126"/>
      <c r="D1" s="126"/>
      <c r="E1" s="126"/>
      <c r="F1" s="126"/>
      <c r="G1" s="127"/>
    </row>
    <row r="2" spans="1:7" ht="22.5" customHeight="1">
      <c r="A2" s="138" t="s">
        <v>147</v>
      </c>
      <c r="B2" s="139"/>
      <c r="C2" s="139"/>
      <c r="D2" s="139"/>
      <c r="E2" s="139"/>
      <c r="F2" s="139"/>
      <c r="G2" s="140"/>
    </row>
    <row r="4" spans="1:2" ht="12.75">
      <c r="A4" t="s">
        <v>47</v>
      </c>
      <c r="B4" s="32">
        <v>166869892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166869892</v>
      </c>
      <c r="F16" s="32">
        <v>0</v>
      </c>
      <c r="G16" s="51">
        <v>0</v>
      </c>
    </row>
    <row r="17" spans="1:7" ht="12.75">
      <c r="A17" s="5" t="s">
        <v>17</v>
      </c>
      <c r="B17" s="6"/>
      <c r="C17" s="6"/>
      <c r="D17" s="96"/>
      <c r="E17" s="32"/>
      <c r="F17" s="96">
        <v>5562329.733497629</v>
      </c>
      <c r="G17" s="32">
        <v>0</v>
      </c>
    </row>
    <row r="18" spans="1:7" ht="12.75">
      <c r="A18" s="5" t="s">
        <v>18</v>
      </c>
      <c r="B18" s="6"/>
      <c r="C18" s="6"/>
      <c r="D18" s="96"/>
      <c r="E18" s="32"/>
      <c r="F18" s="96">
        <v>5562329.733497629</v>
      </c>
      <c r="G18" s="96">
        <v>5562329.733497629</v>
      </c>
    </row>
    <row r="19" spans="1:7" ht="12.75">
      <c r="A19" s="5" t="s">
        <v>19</v>
      </c>
      <c r="B19" s="6"/>
      <c r="C19" s="6"/>
      <c r="D19" s="96"/>
      <c r="E19" s="32"/>
      <c r="F19" s="96">
        <v>5562329.733497629</v>
      </c>
      <c r="G19" s="96">
        <v>5562329.733497629</v>
      </c>
    </row>
    <row r="20" spans="1:7" ht="12.75">
      <c r="A20" s="5" t="s">
        <v>20</v>
      </c>
      <c r="B20" s="6"/>
      <c r="C20" s="6"/>
      <c r="D20" s="96"/>
      <c r="E20" s="32"/>
      <c r="F20" s="96">
        <v>16686989.200492887</v>
      </c>
      <c r="G20" s="96">
        <v>5562329.733497629</v>
      </c>
    </row>
    <row r="21" spans="1:7" ht="12.75">
      <c r="A21" s="5" t="s">
        <v>21</v>
      </c>
      <c r="B21" s="6"/>
      <c r="C21" s="6"/>
      <c r="D21" s="52"/>
      <c r="E21" s="32"/>
      <c r="F21" s="52">
        <v>16686989.200492887</v>
      </c>
      <c r="G21" s="96">
        <v>16686989.200492887</v>
      </c>
    </row>
    <row r="22" spans="1:7" ht="12.75">
      <c r="A22" s="5" t="s">
        <v>22</v>
      </c>
      <c r="B22" s="6"/>
      <c r="C22" s="6"/>
      <c r="D22" s="52"/>
      <c r="E22" s="32"/>
      <c r="F22" s="52">
        <v>16686989.200492887</v>
      </c>
      <c r="G22" s="52">
        <v>16686989.200492887</v>
      </c>
    </row>
    <row r="23" spans="1:7" ht="12.75">
      <c r="A23" s="5" t="s">
        <v>23</v>
      </c>
      <c r="B23" s="6"/>
      <c r="C23" s="6"/>
      <c r="D23" s="52"/>
      <c r="E23" s="32"/>
      <c r="F23" s="52">
        <v>16686989.200492887</v>
      </c>
      <c r="G23" s="52">
        <v>16686989.200492887</v>
      </c>
    </row>
    <row r="24" spans="1:7" ht="12.75">
      <c r="A24" s="5" t="s">
        <v>24</v>
      </c>
      <c r="B24" s="6"/>
      <c r="D24" s="6"/>
      <c r="E24" s="32"/>
      <c r="F24" s="6">
        <v>16686989.200492887</v>
      </c>
      <c r="G24" s="52">
        <v>16686989.200492887</v>
      </c>
    </row>
    <row r="25" spans="1:7" ht="12.75">
      <c r="A25" s="5" t="s">
        <v>25</v>
      </c>
      <c r="B25" s="6"/>
      <c r="D25" s="6"/>
      <c r="E25" s="32"/>
      <c r="F25" s="6">
        <v>16686989.200492887</v>
      </c>
      <c r="G25" s="6">
        <v>16686989.200492887</v>
      </c>
    </row>
    <row r="26" spans="1:7" ht="12.75">
      <c r="A26" s="5" t="s">
        <v>26</v>
      </c>
      <c r="B26" s="6"/>
      <c r="D26" s="6"/>
      <c r="E26" s="32"/>
      <c r="F26" s="6">
        <v>16686989.200492887</v>
      </c>
      <c r="G26" s="6">
        <v>16686989.200492887</v>
      </c>
    </row>
    <row r="27" spans="1:7" ht="12.75">
      <c r="A27" s="5" t="s">
        <v>27</v>
      </c>
      <c r="B27" s="6"/>
      <c r="D27" s="6"/>
      <c r="E27" s="32"/>
      <c r="F27" s="6">
        <v>16686989.200492887</v>
      </c>
      <c r="G27" s="6">
        <v>16686989.200492887</v>
      </c>
    </row>
    <row r="28" spans="1:7" ht="12.75">
      <c r="A28" s="5" t="s">
        <v>28</v>
      </c>
      <c r="D28" s="52"/>
      <c r="E28" s="32"/>
      <c r="F28" s="52">
        <v>4171747.3001232217</v>
      </c>
      <c r="G28" s="6">
        <v>16686989.200492887</v>
      </c>
    </row>
    <row r="29" spans="1:7" ht="12.75">
      <c r="A29" s="5" t="s">
        <v>29</v>
      </c>
      <c r="D29" s="52"/>
      <c r="E29" s="32"/>
      <c r="F29" s="52">
        <v>4171747.3001232217</v>
      </c>
      <c r="G29" s="52">
        <v>4171747.3001232217</v>
      </c>
    </row>
    <row r="30" spans="1:7" ht="12.75">
      <c r="A30" s="5" t="s">
        <v>30</v>
      </c>
      <c r="D30" s="52"/>
      <c r="E30" s="32"/>
      <c r="F30" s="52">
        <v>4171747.3001232217</v>
      </c>
      <c r="G30" s="52">
        <v>4171747.3001232217</v>
      </c>
    </row>
    <row r="31" spans="1:7" ht="12.75">
      <c r="A31" s="5" t="s">
        <v>31</v>
      </c>
      <c r="D31" s="52"/>
      <c r="E31" s="32"/>
      <c r="F31" s="52">
        <v>4171747.3001232217</v>
      </c>
      <c r="G31" s="52">
        <v>4171747.3001232217</v>
      </c>
    </row>
    <row r="32" spans="1:7" ht="12.75">
      <c r="A32" s="5" t="s">
        <v>32</v>
      </c>
      <c r="F32" s="52"/>
      <c r="G32" s="52">
        <v>4171747.3001232217</v>
      </c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166869892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166869892</v>
      </c>
      <c r="F57" s="6">
        <f t="shared" si="1"/>
        <v>5562329.733497629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166869892</v>
      </c>
      <c r="F58" s="6">
        <f t="shared" si="1"/>
        <v>11124659.466995258</v>
      </c>
      <c r="G58" s="6">
        <f t="shared" si="2"/>
        <v>5562329.733497629</v>
      </c>
    </row>
    <row r="59" spans="1:7" ht="12.75">
      <c r="A59" s="5" t="s">
        <v>19</v>
      </c>
      <c r="B59" s="6"/>
      <c r="C59" s="6"/>
      <c r="D59" s="6"/>
      <c r="E59" s="6">
        <f t="shared" si="0"/>
        <v>166869892</v>
      </c>
      <c r="F59" s="6">
        <f t="shared" si="1"/>
        <v>16686989.200492887</v>
      </c>
      <c r="G59" s="6">
        <f t="shared" si="2"/>
        <v>11124659.466995258</v>
      </c>
    </row>
    <row r="60" spans="1:7" ht="12.75">
      <c r="A60" s="5" t="s">
        <v>20</v>
      </c>
      <c r="B60" s="6"/>
      <c r="C60" s="6"/>
      <c r="D60" s="6"/>
      <c r="E60" s="6">
        <f t="shared" si="0"/>
        <v>166869892</v>
      </c>
      <c r="F60" s="6">
        <f t="shared" si="1"/>
        <v>33373978.400985774</v>
      </c>
      <c r="G60" s="6">
        <f t="shared" si="2"/>
        <v>16686989.200492887</v>
      </c>
    </row>
    <row r="61" spans="1:7" ht="12.75">
      <c r="A61" s="5" t="s">
        <v>21</v>
      </c>
      <c r="B61" s="6"/>
      <c r="C61" s="6"/>
      <c r="D61" s="6"/>
      <c r="E61" s="6">
        <f t="shared" si="0"/>
        <v>166869892</v>
      </c>
      <c r="F61" s="6">
        <f t="shared" si="1"/>
        <v>50060967.60147866</v>
      </c>
      <c r="G61" s="6">
        <f t="shared" si="2"/>
        <v>33373978.400985774</v>
      </c>
    </row>
    <row r="62" spans="1:7" ht="12.75">
      <c r="A62" s="5" t="s">
        <v>22</v>
      </c>
      <c r="B62" s="6"/>
      <c r="C62" s="6"/>
      <c r="D62" s="6"/>
      <c r="E62" s="6">
        <f t="shared" si="0"/>
        <v>166869892</v>
      </c>
      <c r="F62" s="6">
        <f t="shared" si="1"/>
        <v>66747956.80197155</v>
      </c>
      <c r="G62" s="6">
        <f t="shared" si="2"/>
        <v>50060967.60147866</v>
      </c>
    </row>
    <row r="63" spans="1:7" ht="12.75">
      <c r="A63" s="5" t="s">
        <v>23</v>
      </c>
      <c r="B63" s="6"/>
      <c r="C63" s="6"/>
      <c r="D63" s="6"/>
      <c r="E63" s="6">
        <f t="shared" si="0"/>
        <v>166869892</v>
      </c>
      <c r="F63" s="6">
        <f t="shared" si="1"/>
        <v>83434946.00246443</v>
      </c>
      <c r="G63" s="6">
        <f t="shared" si="2"/>
        <v>66747956.80197155</v>
      </c>
    </row>
    <row r="64" spans="1:7" ht="12.75">
      <c r="A64" s="5" t="s">
        <v>24</v>
      </c>
      <c r="B64" s="6"/>
      <c r="C64" s="6"/>
      <c r="D64" s="6"/>
      <c r="E64" s="6">
        <f t="shared" si="0"/>
        <v>166869892</v>
      </c>
      <c r="F64" s="6">
        <f t="shared" si="1"/>
        <v>100121935.20295732</v>
      </c>
      <c r="G64" s="6">
        <f t="shared" si="2"/>
        <v>83434946.00246443</v>
      </c>
    </row>
    <row r="65" spans="1:7" ht="12.75">
      <c r="A65" s="5" t="s">
        <v>25</v>
      </c>
      <c r="B65" s="6"/>
      <c r="C65" s="6"/>
      <c r="D65" s="6"/>
      <c r="E65" s="6">
        <f t="shared" si="0"/>
        <v>166869892</v>
      </c>
      <c r="F65" s="6">
        <f t="shared" si="1"/>
        <v>116808924.4034502</v>
      </c>
      <c r="G65" s="6">
        <f t="shared" si="2"/>
        <v>100121935.20295732</v>
      </c>
    </row>
    <row r="66" spans="1:7" ht="12.75">
      <c r="A66" s="5" t="s">
        <v>26</v>
      </c>
      <c r="B66" s="6"/>
      <c r="C66" s="6"/>
      <c r="D66" s="6"/>
      <c r="E66" s="6">
        <f t="shared" si="0"/>
        <v>166869892</v>
      </c>
      <c r="F66" s="6">
        <f t="shared" si="1"/>
        <v>133495913.6039431</v>
      </c>
      <c r="G66" s="6">
        <f t="shared" si="2"/>
        <v>116808924.4034502</v>
      </c>
    </row>
    <row r="67" spans="1:7" ht="12.75">
      <c r="A67" s="5" t="s">
        <v>27</v>
      </c>
      <c r="B67" s="6"/>
      <c r="C67" s="6"/>
      <c r="D67" s="6"/>
      <c r="E67" s="6">
        <f t="shared" si="0"/>
        <v>166869892</v>
      </c>
      <c r="F67" s="6">
        <f t="shared" si="1"/>
        <v>150182902.80443597</v>
      </c>
      <c r="G67" s="6">
        <f t="shared" si="2"/>
        <v>133495913.6039431</v>
      </c>
    </row>
    <row r="68" spans="1:7" ht="12.75">
      <c r="A68" s="5" t="s">
        <v>28</v>
      </c>
      <c r="B68" s="6"/>
      <c r="C68" s="6"/>
      <c r="D68" s="6"/>
      <c r="E68" s="6">
        <f t="shared" si="0"/>
        <v>166869892</v>
      </c>
      <c r="F68" s="6">
        <f t="shared" si="1"/>
        <v>154354650.10455918</v>
      </c>
      <c r="G68" s="6">
        <f t="shared" si="2"/>
        <v>150182902.80443597</v>
      </c>
    </row>
    <row r="69" spans="1:7" ht="12.75">
      <c r="A69" s="5" t="s">
        <v>29</v>
      </c>
      <c r="B69" s="6"/>
      <c r="C69" s="6"/>
      <c r="D69" s="6"/>
      <c r="E69" s="6">
        <f t="shared" si="0"/>
        <v>166869892</v>
      </c>
      <c r="F69" s="6">
        <f t="shared" si="1"/>
        <v>158526397.4046824</v>
      </c>
      <c r="G69" s="6">
        <f t="shared" si="2"/>
        <v>154354650.10455918</v>
      </c>
    </row>
    <row r="70" spans="1:7" ht="12.75">
      <c r="A70" s="5" t="s">
        <v>30</v>
      </c>
      <c r="B70" s="6"/>
      <c r="C70" s="6"/>
      <c r="D70" s="6"/>
      <c r="E70" s="6">
        <f t="shared" si="0"/>
        <v>166869892</v>
      </c>
      <c r="F70" s="6">
        <f t="shared" si="1"/>
        <v>162698144.7048056</v>
      </c>
      <c r="G70" s="6">
        <f t="shared" si="2"/>
        <v>158526397.4046824</v>
      </c>
    </row>
    <row r="71" spans="1:7" ht="12.75">
      <c r="A71" s="5" t="s">
        <v>31</v>
      </c>
      <c r="B71" s="6"/>
      <c r="C71" s="6"/>
      <c r="D71" s="6"/>
      <c r="E71" s="6">
        <f t="shared" si="0"/>
        <v>166869892</v>
      </c>
      <c r="F71" s="6">
        <f t="shared" si="1"/>
        <v>166869892.00492883</v>
      </c>
      <c r="G71" s="6">
        <f t="shared" si="2"/>
        <v>162698144.7048056</v>
      </c>
    </row>
    <row r="72" spans="1:7" ht="12.75">
      <c r="A72" s="5" t="s">
        <v>32</v>
      </c>
      <c r="B72" s="6"/>
      <c r="C72" s="6"/>
      <c r="D72" s="6"/>
      <c r="E72" s="6">
        <f t="shared" si="0"/>
        <v>166869892</v>
      </c>
      <c r="F72" s="6">
        <f t="shared" si="1"/>
        <v>166869892.00492883</v>
      </c>
      <c r="G72" s="6">
        <f t="shared" si="2"/>
        <v>166869892.00492883</v>
      </c>
    </row>
    <row r="73" spans="1:7" ht="12.75">
      <c r="A73" s="5" t="s">
        <v>33</v>
      </c>
      <c r="B73" s="6"/>
      <c r="C73" s="6"/>
      <c r="D73" s="6"/>
      <c r="E73" s="6">
        <f t="shared" si="0"/>
        <v>166869892</v>
      </c>
      <c r="F73" s="6">
        <f t="shared" si="1"/>
        <v>166869892.00492883</v>
      </c>
      <c r="G73" s="6">
        <f t="shared" si="2"/>
        <v>166869892.00492883</v>
      </c>
    </row>
    <row r="74" spans="1:7" ht="12.75">
      <c r="A74" s="5" t="s">
        <v>34</v>
      </c>
      <c r="B74" s="6"/>
      <c r="C74" s="6"/>
      <c r="D74" s="6"/>
      <c r="E74" s="6">
        <f t="shared" si="0"/>
        <v>166869892</v>
      </c>
      <c r="F74" s="6">
        <f t="shared" si="1"/>
        <v>166869892.00492883</v>
      </c>
      <c r="G74" s="6">
        <f t="shared" si="2"/>
        <v>166869892.00492883</v>
      </c>
    </row>
    <row r="75" spans="1:7" ht="12.75">
      <c r="A75" s="5" t="s">
        <v>35</v>
      </c>
      <c r="B75" s="6"/>
      <c r="C75" s="6"/>
      <c r="D75" s="6"/>
      <c r="E75" s="6">
        <f t="shared" si="0"/>
        <v>166869892</v>
      </c>
      <c r="F75" s="6">
        <f t="shared" si="1"/>
        <v>166869892.00492883</v>
      </c>
      <c r="G75" s="6">
        <f t="shared" si="2"/>
        <v>166869892.00492883</v>
      </c>
    </row>
    <row r="76" spans="1:7" ht="12.75">
      <c r="A76" s="5" t="s">
        <v>36</v>
      </c>
      <c r="B76" s="6"/>
      <c r="C76" s="6"/>
      <c r="D76" s="6"/>
      <c r="E76" s="6">
        <f t="shared" si="0"/>
        <v>166869892</v>
      </c>
      <c r="F76" s="6">
        <f t="shared" si="1"/>
        <v>166869892.00492883</v>
      </c>
      <c r="G76" s="6">
        <f t="shared" si="2"/>
        <v>166869892.00492883</v>
      </c>
    </row>
    <row r="77" spans="1:7" ht="12.75">
      <c r="A77" s="5" t="s">
        <v>37</v>
      </c>
      <c r="B77" s="6"/>
      <c r="C77" s="6"/>
      <c r="D77" s="6"/>
      <c r="E77" s="6">
        <f t="shared" si="0"/>
        <v>166869892</v>
      </c>
      <c r="F77" s="6">
        <f t="shared" si="1"/>
        <v>166869892.00492883</v>
      </c>
      <c r="G77" s="6">
        <f t="shared" si="2"/>
        <v>166869892.00492883</v>
      </c>
    </row>
    <row r="78" spans="1:7" ht="12.75">
      <c r="A78" s="5" t="s">
        <v>38</v>
      </c>
      <c r="B78" s="6"/>
      <c r="C78" s="6"/>
      <c r="D78" s="6"/>
      <c r="E78" s="6">
        <f t="shared" si="0"/>
        <v>166869892</v>
      </c>
      <c r="F78" s="6">
        <f t="shared" si="1"/>
        <v>166869892.00492883</v>
      </c>
      <c r="G78" s="6">
        <f t="shared" si="2"/>
        <v>166869892.00492883</v>
      </c>
    </row>
    <row r="79" spans="1:7" ht="12.75">
      <c r="A79" s="5" t="s">
        <v>39</v>
      </c>
      <c r="B79" s="6"/>
      <c r="C79" s="6"/>
      <c r="D79" s="6"/>
      <c r="E79" s="6">
        <f t="shared" si="0"/>
        <v>166869892</v>
      </c>
      <c r="F79" s="6">
        <f t="shared" si="1"/>
        <v>166869892.00492883</v>
      </c>
      <c r="G79" s="6">
        <f t="shared" si="2"/>
        <v>166869892.00492883</v>
      </c>
    </row>
    <row r="80" spans="1:7" ht="12.75">
      <c r="A80" s="5" t="s">
        <v>40</v>
      </c>
      <c r="B80" s="6"/>
      <c r="C80" s="6"/>
      <c r="D80" s="6"/>
      <c r="E80" s="6">
        <f t="shared" si="0"/>
        <v>166869892</v>
      </c>
      <c r="F80" s="6">
        <f t="shared" si="1"/>
        <v>166869892.00492883</v>
      </c>
      <c r="G80" s="6">
        <f t="shared" si="2"/>
        <v>166869892.00492883</v>
      </c>
    </row>
    <row r="81" spans="1:7" ht="12.75">
      <c r="A81" s="5" t="s">
        <v>41</v>
      </c>
      <c r="B81" s="6"/>
      <c r="C81" s="6"/>
      <c r="D81" s="6"/>
      <c r="E81" s="6">
        <f t="shared" si="0"/>
        <v>166869892</v>
      </c>
      <c r="F81" s="6">
        <f t="shared" si="1"/>
        <v>166869892.00492883</v>
      </c>
      <c r="G81" s="6">
        <f t="shared" si="2"/>
        <v>166869892.00492883</v>
      </c>
    </row>
    <row r="82" spans="1:7" ht="12.75">
      <c r="A82" s="5" t="s">
        <v>42</v>
      </c>
      <c r="B82" s="6"/>
      <c r="C82" s="6"/>
      <c r="D82" s="6"/>
      <c r="E82" s="6">
        <f t="shared" si="0"/>
        <v>166869892</v>
      </c>
      <c r="F82" s="6">
        <f t="shared" si="1"/>
        <v>166869892.00492883</v>
      </c>
      <c r="G82" s="6">
        <f t="shared" si="2"/>
        <v>166869892.00492883</v>
      </c>
    </row>
    <row r="83" spans="1:7" ht="12.75">
      <c r="A83" s="5" t="s">
        <v>43</v>
      </c>
      <c r="B83" s="6"/>
      <c r="C83" s="6"/>
      <c r="D83" s="6"/>
      <c r="E83" s="6">
        <f t="shared" si="0"/>
        <v>166869892</v>
      </c>
      <c r="F83" s="6">
        <f t="shared" si="1"/>
        <v>166869892.00492883</v>
      </c>
      <c r="G83" s="6">
        <f t="shared" si="2"/>
        <v>166869892.00492883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SheetLayoutView="100" workbookViewId="0" topLeftCell="A16">
      <selection activeCell="E23" sqref="E23"/>
    </sheetView>
  </sheetViews>
  <sheetFormatPr defaultColWidth="9.140625" defaultRowHeight="12.75"/>
  <cols>
    <col min="1" max="1" width="15.8515625" style="0" customWidth="1"/>
    <col min="2" max="2" width="13.421875" style="0" bestFit="1" customWidth="1"/>
    <col min="3" max="3" width="17.8515625" style="0" customWidth="1"/>
    <col min="4" max="4" width="26.8515625" style="0" customWidth="1"/>
    <col min="5" max="5" width="11.140625" style="0" bestFit="1" customWidth="1"/>
    <col min="6" max="6" width="11.57421875" style="0" customWidth="1"/>
    <col min="7" max="9" width="13.421875" style="0" bestFit="1" customWidth="1"/>
  </cols>
  <sheetData>
    <row r="2" spans="1:9" ht="15.75">
      <c r="A2" s="121" t="s">
        <v>149</v>
      </c>
      <c r="B2" s="122"/>
      <c r="C2" s="122"/>
      <c r="D2" s="122"/>
      <c r="E2" s="122"/>
      <c r="F2" s="122"/>
      <c r="G2" s="122"/>
      <c r="H2" s="122"/>
      <c r="I2" s="123"/>
    </row>
    <row r="4" spans="1:6" ht="15.75">
      <c r="A4" s="31" t="s">
        <v>150</v>
      </c>
      <c r="F4" s="31" t="s">
        <v>62</v>
      </c>
    </row>
    <row r="5" spans="1:6" ht="15.75">
      <c r="A5" t="s">
        <v>151</v>
      </c>
      <c r="B5" s="32">
        <v>179429731.003</v>
      </c>
      <c r="C5" s="6"/>
      <c r="F5" s="31"/>
    </row>
    <row r="6" spans="1:2" ht="12.75">
      <c r="A6" t="s">
        <v>63</v>
      </c>
      <c r="B6" s="84">
        <v>12560081.17021</v>
      </c>
    </row>
    <row r="7" spans="1:9" ht="12.75">
      <c r="A7" s="118" t="s">
        <v>0</v>
      </c>
      <c r="B7" s="119"/>
      <c r="C7" s="120"/>
      <c r="D7" s="27" t="s">
        <v>152</v>
      </c>
      <c r="F7" s="38" t="s">
        <v>55</v>
      </c>
      <c r="G7" s="48"/>
      <c r="H7" s="39"/>
      <c r="I7" s="40"/>
    </row>
    <row r="8" spans="1:9" ht="82.5" customHeight="1">
      <c r="A8" s="1" t="s">
        <v>1</v>
      </c>
      <c r="B8" s="26" t="s">
        <v>2</v>
      </c>
      <c r="C8" s="21" t="s">
        <v>54</v>
      </c>
      <c r="D8" s="37"/>
      <c r="F8" s="41"/>
      <c r="G8" s="42" t="s">
        <v>48</v>
      </c>
      <c r="H8" s="43" t="s">
        <v>56</v>
      </c>
      <c r="I8" s="44" t="s">
        <v>50</v>
      </c>
    </row>
    <row r="9" spans="1:9" ht="15.75">
      <c r="A9" s="27"/>
      <c r="B9" s="28"/>
      <c r="C9" s="33"/>
      <c r="D9" s="36"/>
      <c r="F9" s="66" t="s">
        <v>57</v>
      </c>
      <c r="G9" s="79">
        <v>464000000</v>
      </c>
      <c r="H9" s="71">
        <f>G9/$G$14</f>
        <v>0.2856299294083817</v>
      </c>
      <c r="I9" s="80">
        <f>H9*$B$6</f>
        <v>3587535.0980106266</v>
      </c>
    </row>
    <row r="10" spans="1:9" ht="12.75">
      <c r="A10" s="2">
        <v>2007</v>
      </c>
      <c r="B10" s="29">
        <v>121123105</v>
      </c>
      <c r="C10" s="34">
        <f aca="true" t="shared" si="0" ref="C10:C16">B10/$B$17</f>
        <v>0.07456117225792988</v>
      </c>
      <c r="D10" s="10">
        <v>14039731.0015</v>
      </c>
      <c r="F10" s="66" t="s">
        <v>58</v>
      </c>
      <c r="G10" s="82">
        <v>791669892</v>
      </c>
      <c r="H10" s="87">
        <f>G10/$G$14</f>
        <v>0.48733753311789046</v>
      </c>
      <c r="I10" s="82">
        <f>H10*$B$6</f>
        <v>6120998.973250608</v>
      </c>
    </row>
    <row r="11" spans="1:9" ht="12.75">
      <c r="A11" s="2">
        <v>2008</v>
      </c>
      <c r="B11" s="29">
        <v>174427370</v>
      </c>
      <c r="C11" s="34">
        <f t="shared" si="0"/>
        <v>0.10737430468833896</v>
      </c>
      <c r="D11" s="10">
        <v>24733891.9995</v>
      </c>
      <c r="F11" s="65" t="s">
        <v>59</v>
      </c>
      <c r="G11" s="83">
        <v>179429730.85</v>
      </c>
      <c r="H11" s="74">
        <f>G11/$G$14</f>
        <v>0.11045366671648799</v>
      </c>
      <c r="I11" s="77">
        <f>H11*$B$6</f>
        <v>1387307.0195064119</v>
      </c>
    </row>
    <row r="12" spans="1:9" ht="12.75">
      <c r="A12" s="2">
        <v>2009</v>
      </c>
      <c r="B12" s="29">
        <v>235241207</v>
      </c>
      <c r="C12" s="34">
        <f t="shared" si="0"/>
        <v>0.14481019254988833</v>
      </c>
      <c r="D12" s="10">
        <v>42882328.997</v>
      </c>
      <c r="F12" s="66" t="s">
        <v>60</v>
      </c>
      <c r="G12" s="82">
        <v>133322500</v>
      </c>
      <c r="H12" s="63">
        <f>G12/$G$14</f>
        <v>0.0820708971197176</v>
      </c>
      <c r="I12" s="80">
        <f>H12*$B$6</f>
        <v>1030817.1295356072</v>
      </c>
    </row>
    <row r="13" spans="1:9" ht="12.75">
      <c r="A13" s="2">
        <v>2010</v>
      </c>
      <c r="B13" s="29">
        <v>247655257</v>
      </c>
      <c r="C13" s="34">
        <f t="shared" si="0"/>
        <v>0.15245205510343296</v>
      </c>
      <c r="D13" s="10">
        <v>45025405.0035</v>
      </c>
      <c r="F13" s="66" t="s">
        <v>61</v>
      </c>
      <c r="G13" s="82">
        <v>56057500</v>
      </c>
      <c r="H13" s="63">
        <f>G13/$G$14</f>
        <v>0.034507973637522324</v>
      </c>
      <c r="I13" s="80">
        <f>H13*$B$6</f>
        <v>433422.9499067472</v>
      </c>
    </row>
    <row r="14" spans="1:9" ht="12.75">
      <c r="A14" s="2">
        <v>2011</v>
      </c>
      <c r="B14" s="29">
        <v>264790351</v>
      </c>
      <c r="C14" s="34">
        <f t="shared" si="0"/>
        <v>0.1630001061576874</v>
      </c>
      <c r="D14" s="10">
        <v>20002493.998</v>
      </c>
      <c r="F14" s="88" t="s">
        <v>53</v>
      </c>
      <c r="G14" s="89">
        <f>SUM(G9:G13)</f>
        <v>1624479622.85</v>
      </c>
      <c r="H14" s="90"/>
      <c r="I14" s="91">
        <f>SUM(I9:I13)</f>
        <v>12560081.170210002</v>
      </c>
    </row>
    <row r="15" spans="1:4" ht="12.75">
      <c r="A15" s="2">
        <v>2012</v>
      </c>
      <c r="B15" s="29">
        <v>282023049</v>
      </c>
      <c r="C15" s="34">
        <f t="shared" si="0"/>
        <v>0.17360824045251813</v>
      </c>
      <c r="D15" s="10">
        <v>26001779.003999997</v>
      </c>
    </row>
    <row r="16" spans="1:9" ht="12.75">
      <c r="A16" s="2">
        <v>2013</v>
      </c>
      <c r="B16" s="29">
        <v>299219284</v>
      </c>
      <c r="C16" s="34">
        <f t="shared" si="0"/>
        <v>0.18419392879020435</v>
      </c>
      <c r="D16" s="10">
        <v>6744100.9995</v>
      </c>
      <c r="H16" s="32"/>
      <c r="I16" s="97"/>
    </row>
    <row r="17" spans="1:9" ht="12.75">
      <c r="A17" s="3" t="s">
        <v>3</v>
      </c>
      <c r="B17" s="30">
        <f>SUM(B10:B16)</f>
        <v>1624479623</v>
      </c>
      <c r="C17" s="35"/>
      <c r="D17" s="11">
        <f>SUM(D10:D16)</f>
        <v>179429731.00300002</v>
      </c>
      <c r="H17" s="32"/>
      <c r="I17" s="97"/>
    </row>
    <row r="18" spans="8:9" ht="12.75">
      <c r="H18" s="32"/>
      <c r="I18" s="97"/>
    </row>
    <row r="19" spans="8:9" ht="12.75">
      <c r="H19" s="32"/>
      <c r="I19" s="97"/>
    </row>
    <row r="20" spans="1:9" ht="15.75">
      <c r="A20" s="31" t="s">
        <v>153</v>
      </c>
      <c r="H20" s="32"/>
      <c r="I20" s="97"/>
    </row>
    <row r="21" spans="1:9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  <c r="H21" s="32"/>
      <c r="I21" s="97"/>
    </row>
    <row r="22" spans="1:9" ht="12.75">
      <c r="B22" s="14"/>
      <c r="C22" s="14"/>
      <c r="D22" s="14"/>
      <c r="E22" s="19"/>
      <c r="F22" s="19"/>
      <c r="G22" s="19"/>
      <c r="H22" s="32"/>
      <c r="I22" s="97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'Operation 1 (3)'!E23+'Operation 2 (3)'!E23</f>
        <v>0</v>
      </c>
      <c r="F23" s="19">
        <f>'Operation 1 (3)'!F23+'Operation 2 (3)'!F23</f>
        <v>0</v>
      </c>
      <c r="G23" s="19">
        <f>'Operation 1 (3)'!G23+'Operation 2 (3)'!G23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'Operation 1 (3)'!E24+'Operation 2 (3)'!E24</f>
        <v>0</v>
      </c>
      <c r="F24" s="19">
        <f>'Operation 1 (3)'!F24+'Operation 2 (3)'!F24</f>
        <v>0</v>
      </c>
      <c r="G24" s="19">
        <f>'Operation 1 (3)'!G24+'Operation 2 (3)'!G24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'Operation 1 (3)'!E25+'Operation 2 (3)'!E25</f>
        <v>0</v>
      </c>
      <c r="F25" s="19">
        <f>'Operation 1 (3)'!F25+'Operation 2 (3)'!F25</f>
        <v>0</v>
      </c>
      <c r="G25" s="19">
        <f>'Operation 1 (3)'!G25+'Operation 2 (3)'!G25</f>
        <v>0</v>
      </c>
    </row>
    <row r="26" spans="1:7" ht="12.75">
      <c r="A26" s="5" t="s">
        <v>11</v>
      </c>
      <c r="B26" s="15">
        <f>D10</f>
        <v>14039731.0015</v>
      </c>
      <c r="C26" s="15">
        <v>0</v>
      </c>
      <c r="D26" s="15">
        <v>0</v>
      </c>
      <c r="E26" s="19">
        <f>'Operation 1 (3)'!E26+'Operation 2 (3)'!E26</f>
        <v>0</v>
      </c>
      <c r="F26" s="19">
        <f>'Operation 1 (3)'!F26+'Operation 2 (3)'!F26</f>
        <v>0</v>
      </c>
      <c r="G26" s="19">
        <f>'Operation 1 (3)'!G26+'Operation 2 (3)'!G26</f>
        <v>0</v>
      </c>
    </row>
    <row r="27" spans="1:7" ht="12.75">
      <c r="A27" s="5" t="s">
        <v>12</v>
      </c>
      <c r="B27" s="15">
        <f>B26+D11</f>
        <v>38773623.001</v>
      </c>
      <c r="C27" s="15">
        <v>0</v>
      </c>
      <c r="D27" s="15">
        <v>0</v>
      </c>
      <c r="E27" s="19">
        <f>'Operation 1 (3)'!E27+'Operation 2 (3)'!E27</f>
        <v>0</v>
      </c>
      <c r="F27" s="19">
        <f>'Operation 1 (3)'!F27+'Operation 2 (3)'!F27</f>
        <v>0</v>
      </c>
      <c r="G27" s="19">
        <f>'Operation 1 (3)'!G27+'Operation 2 (3)'!G27</f>
        <v>0</v>
      </c>
    </row>
    <row r="28" spans="1:7" ht="12.75">
      <c r="A28" s="5" t="s">
        <v>13</v>
      </c>
      <c r="B28" s="15">
        <f>B27</f>
        <v>38773623.001</v>
      </c>
      <c r="C28" s="15">
        <v>0</v>
      </c>
      <c r="D28" s="15">
        <v>0</v>
      </c>
      <c r="E28" s="19">
        <f>'Operation 1 (3)'!E28+'Operation 2 (3)'!E28</f>
        <v>0</v>
      </c>
      <c r="F28" s="19">
        <f>'Operation 1 (3)'!F28+'Operation 2 (3)'!F28</f>
        <v>0</v>
      </c>
      <c r="G28" s="19">
        <f>'Operation 1 (3)'!G28+'Operation 2 (3)'!G28</f>
        <v>0</v>
      </c>
    </row>
    <row r="29" spans="1:7" ht="12.75">
      <c r="A29" s="5" t="s">
        <v>14</v>
      </c>
      <c r="B29" s="15">
        <f>B28</f>
        <v>38773623.001</v>
      </c>
      <c r="C29" s="15">
        <v>0</v>
      </c>
      <c r="D29" s="15">
        <v>0</v>
      </c>
      <c r="E29" s="19">
        <f>'Operation 1 (3)'!E29+'Operation 2 (3)'!E29</f>
        <v>0</v>
      </c>
      <c r="F29" s="19">
        <f>'Operation 1 (3)'!F29+'Operation 2 (3)'!F29</f>
        <v>0</v>
      </c>
      <c r="G29" s="19">
        <f>'Operation 1 (3)'!G29+'Operation 2 (3)'!G29</f>
        <v>0</v>
      </c>
    </row>
    <row r="30" spans="1:7" ht="12.75">
      <c r="A30" s="5" t="s">
        <v>15</v>
      </c>
      <c r="B30" s="15">
        <f>B29</f>
        <v>38773623.001</v>
      </c>
      <c r="C30" s="15">
        <v>0</v>
      </c>
      <c r="D30" s="15">
        <v>0</v>
      </c>
      <c r="E30" s="19">
        <f>'Operation 1 (3)'!E30+'Operation 2 (3)'!E30</f>
        <v>179429730.85</v>
      </c>
      <c r="F30" s="19">
        <f>'Operation 1 (3)'!F30+'Operation 2 (3)'!F30</f>
        <v>0</v>
      </c>
      <c r="G30" s="19">
        <f>'Operation 1 (3)'!G30+'Operation 2 (3)'!G30</f>
        <v>0</v>
      </c>
    </row>
    <row r="31" spans="1:7" ht="12.75">
      <c r="A31" s="5" t="s">
        <v>16</v>
      </c>
      <c r="B31" s="15">
        <f>B30+D12</f>
        <v>81655951.998</v>
      </c>
      <c r="C31" s="15">
        <v>0</v>
      </c>
      <c r="D31" s="15">
        <v>0</v>
      </c>
      <c r="E31" s="19">
        <f>'Operation 1 (3)'!E31+'Operation 2 (3)'!E31</f>
        <v>179429730.85</v>
      </c>
      <c r="F31" s="19">
        <f>'Operation 1 (3)'!F31+'Operation 2 (3)'!F31</f>
        <v>6136868.271143198</v>
      </c>
      <c r="G31" s="19">
        <f>'Operation 1 (3)'!G31+'Operation 2 (3)'!G31</f>
        <v>0</v>
      </c>
    </row>
    <row r="32" spans="1:7" ht="12.75">
      <c r="A32" s="5" t="s">
        <v>17</v>
      </c>
      <c r="B32" s="15">
        <f>B31</f>
        <v>81655951.998</v>
      </c>
      <c r="C32" s="15">
        <v>0</v>
      </c>
      <c r="D32" s="15">
        <v>0</v>
      </c>
      <c r="E32" s="19">
        <f>'Operation 1 (3)'!E32+'Operation 2 (3)'!E32</f>
        <v>179429730.85</v>
      </c>
      <c r="F32" s="19">
        <f>'Operation 1 (3)'!F32+'Operation 2 (3)'!F32</f>
        <v>12273736.542286396</v>
      </c>
      <c r="G32" s="19">
        <f>'Operation 1 (3)'!G32+'Operation 2 (3)'!G32</f>
        <v>6136868.271143198</v>
      </c>
    </row>
    <row r="33" spans="1:7" ht="12.75">
      <c r="A33" s="5" t="s">
        <v>18</v>
      </c>
      <c r="B33" s="15">
        <f>B32</f>
        <v>81655951.998</v>
      </c>
      <c r="C33" s="15">
        <v>0</v>
      </c>
      <c r="D33" s="15">
        <v>0</v>
      </c>
      <c r="E33" s="19">
        <f>'Operation 1 (3)'!E33+'Operation 2 (3)'!E33</f>
        <v>179429730.85</v>
      </c>
      <c r="F33" s="19">
        <f>'Operation 1 (3)'!F33+'Operation 2 (3)'!F33</f>
        <v>18410604.813429594</v>
      </c>
      <c r="G33" s="19">
        <f>'Operation 1 (3)'!G33+'Operation 2 (3)'!G33</f>
        <v>12273736.542286396</v>
      </c>
    </row>
    <row r="34" spans="1:7" ht="12.75">
      <c r="A34" s="5" t="s">
        <v>19</v>
      </c>
      <c r="B34" s="15">
        <f>B33</f>
        <v>81655951.998</v>
      </c>
      <c r="C34" s="15">
        <v>0</v>
      </c>
      <c r="D34" s="15">
        <v>0</v>
      </c>
      <c r="E34" s="19">
        <f>'Operation 1 (3)'!E34+'Operation 2 (3)'!E34</f>
        <v>179429730.85</v>
      </c>
      <c r="F34" s="19">
        <f>'Operation 1 (3)'!F34+'Operation 2 (3)'!F34</f>
        <v>24547473.084572792</v>
      </c>
      <c r="G34" s="19">
        <f>'Operation 1 (3)'!G34+'Operation 2 (3)'!G34</f>
        <v>18410604.813429594</v>
      </c>
    </row>
    <row r="35" spans="1:7" ht="12.75">
      <c r="A35" s="5" t="s">
        <v>20</v>
      </c>
      <c r="B35" s="15">
        <f>B34+D13</f>
        <v>126681357.0015</v>
      </c>
      <c r="C35" s="15">
        <v>0</v>
      </c>
      <c r="D35" s="15">
        <v>0</v>
      </c>
      <c r="E35" s="19">
        <f>'Operation 1 (3)'!E35+'Operation 2 (3)'!E35</f>
        <v>179429730.85</v>
      </c>
      <c r="F35" s="19">
        <f>'Operation 1 (3)'!F35+'Operation 2 (3)'!F35</f>
        <v>41940071.169145584</v>
      </c>
      <c r="G35" s="19">
        <f>'Operation 1 (3)'!G35+'Operation 2 (3)'!G35</f>
        <v>24547473.084572792</v>
      </c>
    </row>
    <row r="36" spans="1:7" ht="12.75">
      <c r="A36" s="5" t="s">
        <v>21</v>
      </c>
      <c r="B36" s="15">
        <f>B35</f>
        <v>126681357.0015</v>
      </c>
      <c r="C36" s="15">
        <v>0</v>
      </c>
      <c r="D36" s="15">
        <v>0</v>
      </c>
      <c r="E36" s="19">
        <f>'Operation 1 (3)'!E36+'Operation 2 (3)'!E36</f>
        <v>179429730.85</v>
      </c>
      <c r="F36" s="19">
        <f>'Operation 1 (3)'!F36+'Operation 2 (3)'!F36</f>
        <v>59332669.25371837</v>
      </c>
      <c r="G36" s="19">
        <f>'Operation 1 (3)'!G36+'Operation 2 (3)'!G36</f>
        <v>41940071.169145584</v>
      </c>
    </row>
    <row r="37" spans="1:7" ht="12.75">
      <c r="A37" s="5" t="s">
        <v>22</v>
      </c>
      <c r="B37" s="15">
        <f>B36</f>
        <v>126681357.0015</v>
      </c>
      <c r="C37" s="15">
        <v>0</v>
      </c>
      <c r="D37" s="15">
        <v>0</v>
      </c>
      <c r="E37" s="19">
        <f>'Operation 1 (3)'!E37+'Operation 2 (3)'!E37</f>
        <v>179429730.85</v>
      </c>
      <c r="F37" s="19">
        <f>'Operation 1 (3)'!F37+'Operation 2 (3)'!F37</f>
        <v>76725267.33829117</v>
      </c>
      <c r="G37" s="19">
        <f>'Operation 1 (3)'!G37+'Operation 2 (3)'!G37</f>
        <v>59332669.25371837</v>
      </c>
    </row>
    <row r="38" spans="1:7" ht="12.75">
      <c r="A38" s="5" t="s">
        <v>23</v>
      </c>
      <c r="B38" s="15">
        <f>B37</f>
        <v>126681357.0015</v>
      </c>
      <c r="C38" s="15">
        <f>B26</f>
        <v>14039731.0015</v>
      </c>
      <c r="D38" s="15">
        <f>C38-$I$11</f>
        <v>12652423.981993588</v>
      </c>
      <c r="E38" s="19">
        <f>'Operation 1 (3)'!E38+'Operation 2 (3)'!E38</f>
        <v>179429730.85</v>
      </c>
      <c r="F38" s="19">
        <f>'Operation 1 (3)'!F38+'Operation 2 (3)'!F38</f>
        <v>94117865.42286395</v>
      </c>
      <c r="G38" s="19">
        <f>'Operation 1 (3)'!G38+'Operation 2 (3)'!G38</f>
        <v>76725267.33829117</v>
      </c>
    </row>
    <row r="39" spans="1:7" ht="12.75">
      <c r="A39" s="5" t="s">
        <v>24</v>
      </c>
      <c r="B39" s="15">
        <f>B38+D14</f>
        <v>146683850.9995</v>
      </c>
      <c r="C39" s="15">
        <f>C38</f>
        <v>14039731.0015</v>
      </c>
      <c r="D39" s="15">
        <f aca="true" t="shared" si="1" ref="D39:D57">C39-$I$11</f>
        <v>12652423.981993588</v>
      </c>
      <c r="E39" s="19">
        <f>'Operation 1 (3)'!E39+'Operation 2 (3)'!E39</f>
        <v>179429730.85</v>
      </c>
      <c r="F39" s="19">
        <f>'Operation 1 (3)'!F39+'Operation 2 (3)'!F39</f>
        <v>111510463.50743674</v>
      </c>
      <c r="G39" s="19">
        <f>'Operation 1 (3)'!G39+'Operation 2 (3)'!G39</f>
        <v>94117865.42286395</v>
      </c>
    </row>
    <row r="40" spans="1:7" ht="12.75">
      <c r="A40" s="5" t="s">
        <v>25</v>
      </c>
      <c r="B40" s="15">
        <f>B39</f>
        <v>146683850.9995</v>
      </c>
      <c r="C40" s="15">
        <f>C39</f>
        <v>14039731.0015</v>
      </c>
      <c r="D40" s="15">
        <f t="shared" si="1"/>
        <v>12652423.981993588</v>
      </c>
      <c r="E40" s="19">
        <f>'Operation 1 (3)'!E40+'Operation 2 (3)'!E40</f>
        <v>179429730.85</v>
      </c>
      <c r="F40" s="19">
        <f>'Operation 1 (3)'!F40+'Operation 2 (3)'!F40</f>
        <v>128903061.59200953</v>
      </c>
      <c r="G40" s="19">
        <f>'Operation 1 (3)'!G40+'Operation 2 (3)'!G40</f>
        <v>111510463.50743674</v>
      </c>
    </row>
    <row r="41" spans="1:7" ht="12.75">
      <c r="A41" s="5" t="s">
        <v>26</v>
      </c>
      <c r="B41" s="15">
        <f>B40</f>
        <v>146683850.9995</v>
      </c>
      <c r="C41" s="15">
        <f>C40</f>
        <v>14039731.0015</v>
      </c>
      <c r="D41" s="15">
        <f t="shared" si="1"/>
        <v>12652423.981993588</v>
      </c>
      <c r="E41" s="19">
        <f>'Operation 1 (3)'!E41+'Operation 2 (3)'!E41</f>
        <v>179429730.85</v>
      </c>
      <c r="F41" s="19">
        <f>'Operation 1 (3)'!F41+'Operation 2 (3)'!F41</f>
        <v>146295659.67658234</v>
      </c>
      <c r="G41" s="19">
        <f>'Operation 1 (3)'!G41+'Operation 2 (3)'!G41</f>
        <v>128903061.59200953</v>
      </c>
    </row>
    <row r="42" spans="1:7" ht="12.75">
      <c r="A42" s="5" t="s">
        <v>27</v>
      </c>
      <c r="B42" s="15">
        <f>B41</f>
        <v>146683850.9995</v>
      </c>
      <c r="C42" s="15">
        <f>B27</f>
        <v>38773623.001</v>
      </c>
      <c r="D42" s="15">
        <f t="shared" si="1"/>
        <v>37386315.98149359</v>
      </c>
      <c r="E42" s="19">
        <f>'Operation 1 (3)'!E42+'Operation 2 (3)'!E42</f>
        <v>179429730.85</v>
      </c>
      <c r="F42" s="19">
        <f>'Operation 1 (3)'!F42+'Operation 2 (3)'!F42</f>
        <v>163688257.7611551</v>
      </c>
      <c r="G42" s="19">
        <f>'Operation 1 (3)'!G42+'Operation 2 (3)'!G42</f>
        <v>146295659.67658234</v>
      </c>
    </row>
    <row r="43" spans="1:7" ht="12.75">
      <c r="A43" s="5" t="s">
        <v>28</v>
      </c>
      <c r="B43" s="15">
        <f>B42+D15</f>
        <v>172685630.0035</v>
      </c>
      <c r="C43" s="15">
        <f>C42</f>
        <v>38773623.001</v>
      </c>
      <c r="D43" s="15">
        <f t="shared" si="1"/>
        <v>37386315.98149359</v>
      </c>
      <c r="E43" s="19">
        <f>'Operation 1 (3)'!E43+'Operation 2 (3)'!E43</f>
        <v>179429730.85</v>
      </c>
      <c r="F43" s="19">
        <f>'Operation 1 (3)'!F43+'Operation 2 (3)'!F43</f>
        <v>167623626.0322983</v>
      </c>
      <c r="G43" s="19">
        <f>'Operation 1 (3)'!G43+'Operation 2 (3)'!G43</f>
        <v>163688257.7611551</v>
      </c>
    </row>
    <row r="44" spans="1:7" ht="12.75">
      <c r="A44" s="5" t="s">
        <v>29</v>
      </c>
      <c r="B44" s="15">
        <f>B43</f>
        <v>172685630.0035</v>
      </c>
      <c r="C44" s="15">
        <f>C43</f>
        <v>38773623.001</v>
      </c>
      <c r="D44" s="15">
        <f t="shared" si="1"/>
        <v>37386315.98149359</v>
      </c>
      <c r="E44" s="19">
        <f>'Operation 1 (3)'!E44+'Operation 2 (3)'!E44</f>
        <v>179429730.85</v>
      </c>
      <c r="F44" s="19">
        <f>'Operation 1 (3)'!F44+'Operation 2 (3)'!F44</f>
        <v>171558994.3034415</v>
      </c>
      <c r="G44" s="19">
        <f>'Operation 1 (3)'!G44+'Operation 2 (3)'!G44</f>
        <v>167623626.0322983</v>
      </c>
    </row>
    <row r="45" spans="1:7" ht="12.75">
      <c r="A45" s="5" t="s">
        <v>30</v>
      </c>
      <c r="B45" s="15">
        <f>B44</f>
        <v>172685630.0035</v>
      </c>
      <c r="C45" s="15">
        <f>C44</f>
        <v>38773623.001</v>
      </c>
      <c r="D45" s="15">
        <f t="shared" si="1"/>
        <v>37386315.98149359</v>
      </c>
      <c r="E45" s="19">
        <f>'Operation 1 (3)'!E45+'Operation 2 (3)'!E45</f>
        <v>179429730.85</v>
      </c>
      <c r="F45" s="19">
        <f>'Operation 1 (3)'!F45+'Operation 2 (3)'!F45</f>
        <v>175494362.5745847</v>
      </c>
      <c r="G45" s="19">
        <f>'Operation 1 (3)'!G45+'Operation 2 (3)'!G45</f>
        <v>171558994.3034415</v>
      </c>
    </row>
    <row r="46" spans="1:7" ht="12.75">
      <c r="A46" s="5" t="s">
        <v>31</v>
      </c>
      <c r="B46" s="15">
        <f>B45</f>
        <v>172685630.0035</v>
      </c>
      <c r="C46" s="15">
        <f>B34</f>
        <v>81655951.998</v>
      </c>
      <c r="D46" s="15">
        <f t="shared" si="1"/>
        <v>80268644.97849359</v>
      </c>
      <c r="E46" s="19">
        <f>'Operation 1 (3)'!E46+'Operation 2 (3)'!E46</f>
        <v>179429730.85</v>
      </c>
      <c r="F46" s="19">
        <f>'Operation 1 (3)'!F46+'Operation 2 (3)'!F46</f>
        <v>179429730.8457279</v>
      </c>
      <c r="G46" s="19">
        <f>'Operation 1 (3)'!G46+'Operation 2 (3)'!G46</f>
        <v>175494362.5745847</v>
      </c>
    </row>
    <row r="47" spans="1:7" ht="12.75">
      <c r="A47" s="5" t="s">
        <v>32</v>
      </c>
      <c r="B47" s="15">
        <f>B46+D16</f>
        <v>179429731.00300002</v>
      </c>
      <c r="C47" s="15">
        <f>C46</f>
        <v>81655951.998</v>
      </c>
      <c r="D47" s="15">
        <f t="shared" si="1"/>
        <v>80268644.97849359</v>
      </c>
      <c r="E47" s="19">
        <f>'Operation 1 (3)'!E47+'Operation 2 (3)'!E47</f>
        <v>179429730.85</v>
      </c>
      <c r="F47" s="19">
        <f>'Operation 1 (3)'!F47+'Operation 2 (3)'!F47</f>
        <v>179429730.8457279</v>
      </c>
      <c r="G47" s="19">
        <f>'Operation 1 (3)'!G47+'Operation 2 (3)'!G47</f>
        <v>179429730.8457279</v>
      </c>
    </row>
    <row r="48" spans="1:7" ht="12.75">
      <c r="A48" s="5" t="s">
        <v>33</v>
      </c>
      <c r="B48" s="15">
        <f aca="true" t="shared" si="2" ref="B48:B58">$B$47</f>
        <v>179429731.00300002</v>
      </c>
      <c r="C48" s="15">
        <f>C47</f>
        <v>81655951.998</v>
      </c>
      <c r="D48" s="15">
        <f t="shared" si="1"/>
        <v>80268644.97849359</v>
      </c>
      <c r="E48" s="19">
        <f>'Operation 1 (3)'!E48+'Operation 2 (3)'!E48</f>
        <v>179429730.85</v>
      </c>
      <c r="F48" s="19">
        <f>'Operation 1 (3)'!F48+'Operation 2 (3)'!F48</f>
        <v>179429730.8457279</v>
      </c>
      <c r="G48" s="19">
        <f>'Operation 1 (3)'!G48+'Operation 2 (3)'!G48</f>
        <v>179429730.8457279</v>
      </c>
    </row>
    <row r="49" spans="1:7" ht="12.75">
      <c r="A49" s="5" t="s">
        <v>34</v>
      </c>
      <c r="B49" s="15">
        <f t="shared" si="2"/>
        <v>179429731.00300002</v>
      </c>
      <c r="C49" s="15">
        <f>C48</f>
        <v>81655951.998</v>
      </c>
      <c r="D49" s="15">
        <f t="shared" si="1"/>
        <v>80268644.97849359</v>
      </c>
      <c r="E49" s="19">
        <f>'Operation 1 (3)'!E49+'Operation 2 (3)'!E49</f>
        <v>179429730.85</v>
      </c>
      <c r="F49" s="19">
        <f>'Operation 1 (3)'!F49+'Operation 2 (3)'!F49</f>
        <v>179429730.8457279</v>
      </c>
      <c r="G49" s="19">
        <f>'Operation 1 (3)'!G49+'Operation 2 (3)'!G49</f>
        <v>179429730.8457279</v>
      </c>
    </row>
    <row r="50" spans="1:7" ht="12.75">
      <c r="A50" s="5" t="s">
        <v>35</v>
      </c>
      <c r="B50" s="15">
        <f t="shared" si="2"/>
        <v>179429731.00300002</v>
      </c>
      <c r="C50" s="15">
        <f>B35+D14</f>
        <v>146683850.9995</v>
      </c>
      <c r="D50" s="15">
        <f t="shared" si="1"/>
        <v>145296543.97999358</v>
      </c>
      <c r="E50" s="19">
        <f>'Operation 1 (3)'!E50+'Operation 2 (3)'!E50</f>
        <v>179429730.85</v>
      </c>
      <c r="F50" s="19">
        <f>'Operation 1 (3)'!F50+'Operation 2 (3)'!F50</f>
        <v>179429730.8457279</v>
      </c>
      <c r="G50" s="19">
        <f>'Operation 1 (3)'!G50+'Operation 2 (3)'!G50</f>
        <v>179429730.8457279</v>
      </c>
    </row>
    <row r="51" spans="1:7" ht="12.75">
      <c r="A51" s="5" t="s">
        <v>36</v>
      </c>
      <c r="B51" s="15">
        <f t="shared" si="2"/>
        <v>179429731.00300002</v>
      </c>
      <c r="C51" s="15">
        <f>C50</f>
        <v>146683850.9995</v>
      </c>
      <c r="D51" s="15">
        <f t="shared" si="1"/>
        <v>145296543.97999358</v>
      </c>
      <c r="E51" s="19">
        <f>'Operation 1 (3)'!E51+'Operation 2 (3)'!E51</f>
        <v>179429730.85</v>
      </c>
      <c r="F51" s="19">
        <f>'Operation 1 (3)'!F51+'Operation 2 (3)'!F51</f>
        <v>179429730.8457279</v>
      </c>
      <c r="G51" s="19">
        <f>'Operation 1 (3)'!G51+'Operation 2 (3)'!G51</f>
        <v>179429730.8457279</v>
      </c>
    </row>
    <row r="52" spans="1:7" ht="12.75">
      <c r="A52" s="5" t="s">
        <v>37</v>
      </c>
      <c r="B52" s="15">
        <f t="shared" si="2"/>
        <v>179429731.00300002</v>
      </c>
      <c r="C52" s="15">
        <f>C51</f>
        <v>146683850.9995</v>
      </c>
      <c r="D52" s="15">
        <f t="shared" si="1"/>
        <v>145296543.97999358</v>
      </c>
      <c r="E52" s="19">
        <f>'Operation 1 (3)'!E52+'Operation 2 (3)'!E52</f>
        <v>179429730.85</v>
      </c>
      <c r="F52" s="19">
        <f>'Operation 1 (3)'!F52+'Operation 2 (3)'!F52</f>
        <v>179429730.8457279</v>
      </c>
      <c r="G52" s="19">
        <f>'Operation 1 (3)'!G52+'Operation 2 (3)'!G52</f>
        <v>179429730.8457279</v>
      </c>
    </row>
    <row r="53" spans="1:7" ht="12.75">
      <c r="A53" s="5" t="s">
        <v>38</v>
      </c>
      <c r="B53" s="15">
        <f t="shared" si="2"/>
        <v>179429731.00300002</v>
      </c>
      <c r="C53" s="15">
        <f>C52</f>
        <v>146683850.9995</v>
      </c>
      <c r="D53" s="15">
        <f t="shared" si="1"/>
        <v>145296543.97999358</v>
      </c>
      <c r="E53" s="19">
        <f>'Operation 1 (3)'!E53+'Operation 2 (3)'!E53</f>
        <v>179429730.85</v>
      </c>
      <c r="F53" s="19">
        <f>'Operation 1 (3)'!F53+'Operation 2 (3)'!F53</f>
        <v>179429730.8457279</v>
      </c>
      <c r="G53" s="19">
        <f>'Operation 1 (3)'!G53+'Operation 2 (3)'!G53</f>
        <v>179429730.8457279</v>
      </c>
    </row>
    <row r="54" spans="1:7" ht="12.75">
      <c r="A54" s="5" t="s">
        <v>39</v>
      </c>
      <c r="B54" s="15">
        <f t="shared" si="2"/>
        <v>179429731.00300002</v>
      </c>
      <c r="C54" s="15">
        <f>B46</f>
        <v>172685630.0035</v>
      </c>
      <c r="D54" s="15">
        <f t="shared" si="1"/>
        <v>171298322.9839936</v>
      </c>
      <c r="E54" s="19">
        <f>'Operation 1 (3)'!E54+'Operation 2 (3)'!E54</f>
        <v>179429730.85</v>
      </c>
      <c r="F54" s="19">
        <f>'Operation 1 (3)'!F54+'Operation 2 (3)'!F54</f>
        <v>179429730.8457279</v>
      </c>
      <c r="G54" s="19">
        <f>'Operation 1 (3)'!G54+'Operation 2 (3)'!G54</f>
        <v>179429730.8457279</v>
      </c>
    </row>
    <row r="55" spans="1:7" ht="12.75">
      <c r="A55" s="5" t="s">
        <v>40</v>
      </c>
      <c r="B55" s="15">
        <f t="shared" si="2"/>
        <v>179429731.00300002</v>
      </c>
      <c r="C55" s="15">
        <f>C54</f>
        <v>172685630.0035</v>
      </c>
      <c r="D55" s="15">
        <f t="shared" si="1"/>
        <v>171298322.9839936</v>
      </c>
      <c r="E55" s="19">
        <f>'Operation 1 (3)'!E55+'Operation 2 (3)'!E55</f>
        <v>179429730.85</v>
      </c>
      <c r="F55" s="19">
        <f>'Operation 1 (3)'!F55+'Operation 2 (3)'!F55</f>
        <v>179429730.8457279</v>
      </c>
      <c r="G55" s="19">
        <f>'Operation 1 (3)'!G55+'Operation 2 (3)'!G55</f>
        <v>179429730.8457279</v>
      </c>
    </row>
    <row r="56" spans="1:7" ht="12.75">
      <c r="A56" s="5" t="s">
        <v>41</v>
      </c>
      <c r="B56" s="15">
        <f t="shared" si="2"/>
        <v>179429731.00300002</v>
      </c>
      <c r="C56" s="15">
        <f>C55</f>
        <v>172685630.0035</v>
      </c>
      <c r="D56" s="15">
        <f t="shared" si="1"/>
        <v>171298322.9839936</v>
      </c>
      <c r="E56" s="19">
        <f>'Operation 1 (3)'!E56+'Operation 2 (3)'!E56</f>
        <v>179429730.85</v>
      </c>
      <c r="F56" s="19">
        <f>'Operation 1 (3)'!F56+'Operation 2 (3)'!F56</f>
        <v>179429730.8457279</v>
      </c>
      <c r="G56" s="19">
        <f>'Operation 1 (3)'!G56+'Operation 2 (3)'!G56</f>
        <v>179429730.8457279</v>
      </c>
    </row>
    <row r="57" spans="1:7" ht="12.75">
      <c r="A57" s="5" t="s">
        <v>42</v>
      </c>
      <c r="B57" s="15">
        <f t="shared" si="2"/>
        <v>179429731.00300002</v>
      </c>
      <c r="C57" s="15">
        <f>C56</f>
        <v>172685630.0035</v>
      </c>
      <c r="D57" s="15">
        <f t="shared" si="1"/>
        <v>171298322.9839936</v>
      </c>
      <c r="E57" s="19">
        <f>'Operation 1 (3)'!E57+'Operation 2 (3)'!E57</f>
        <v>179429730.85</v>
      </c>
      <c r="F57" s="19">
        <f>'Operation 1 (3)'!F57+'Operation 2 (3)'!F57</f>
        <v>179429730.8457279</v>
      </c>
      <c r="G57" s="19">
        <f>'Operation 1 (3)'!G57+'Operation 2 (3)'!G57</f>
        <v>179429730.8457279</v>
      </c>
    </row>
    <row r="58" spans="1:7" ht="12.75">
      <c r="A58" s="5" t="s">
        <v>43</v>
      </c>
      <c r="B58" s="15">
        <f t="shared" si="2"/>
        <v>179429731.00300002</v>
      </c>
      <c r="C58" s="15">
        <f>B47</f>
        <v>179429731.00300002</v>
      </c>
      <c r="D58" s="15">
        <f>C58</f>
        <v>179429731.00300002</v>
      </c>
      <c r="E58" s="19">
        <f>'Operation 1 (3)'!E58+'Operation 2 (3)'!E58</f>
        <v>179429730.85</v>
      </c>
      <c r="F58" s="19">
        <f>'Operation 1 (3)'!F58+'Operation 2 (3)'!F58</f>
        <v>179429730.8457279</v>
      </c>
      <c r="G58" s="19">
        <f>'Operation 1 (3)'!G58+'Operation 2 (3)'!G58</f>
        <v>179429730.8457279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8">
      <selection activeCell="E23" sqref="E23"/>
    </sheetView>
  </sheetViews>
  <sheetFormatPr defaultColWidth="9.140625" defaultRowHeight="12.75"/>
  <cols>
    <col min="1" max="1" width="20.00390625" style="0" customWidth="1"/>
    <col min="2" max="2" width="13.8515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41" t="s">
        <v>154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65</v>
      </c>
      <c r="F4" s="31" t="s">
        <v>72</v>
      </c>
    </row>
    <row r="5" spans="1:6" ht="15.75">
      <c r="A5" t="s">
        <v>66</v>
      </c>
      <c r="B5" s="32">
        <v>157414730.85</v>
      </c>
      <c r="F5" s="31"/>
    </row>
    <row r="6" spans="1:2" ht="12.75">
      <c r="A6" t="s">
        <v>155</v>
      </c>
      <c r="B6" s="32">
        <v>11019031.159500001</v>
      </c>
    </row>
    <row r="7" spans="1:9" ht="12.75">
      <c r="A7" s="118" t="s">
        <v>0</v>
      </c>
      <c r="B7" s="119"/>
      <c r="C7" s="120"/>
      <c r="D7" s="27" t="s">
        <v>67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156</v>
      </c>
      <c r="C8" s="21" t="s">
        <v>118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58" t="s">
        <v>69</v>
      </c>
      <c r="G9" s="73">
        <v>157414730.85</v>
      </c>
      <c r="H9" s="86">
        <f>G9/$G$11</f>
        <v>0.8773057291246558</v>
      </c>
      <c r="I9" s="93">
        <f>H9*$B$6</f>
        <v>9667059.16563245</v>
      </c>
    </row>
    <row r="10" spans="1:9" ht="12.75">
      <c r="A10" s="2">
        <v>2007</v>
      </c>
      <c r="B10" s="29">
        <v>14039731.0015</v>
      </c>
      <c r="C10" s="34">
        <f aca="true" t="shared" si="0" ref="C10:C16">B10/$B$17</f>
        <v>0.07824640277293432</v>
      </c>
      <c r="D10" s="10">
        <f aca="true" t="shared" si="1" ref="D10:D16">C10*$B$5</f>
        <v>12317136.43248215</v>
      </c>
      <c r="F10" s="55" t="s">
        <v>51</v>
      </c>
      <c r="G10" s="101">
        <v>22015000</v>
      </c>
      <c r="H10" s="63">
        <f>G10/$G$11</f>
        <v>0.12269427087534418</v>
      </c>
      <c r="I10" s="80">
        <f>H10*$B$6</f>
        <v>1351971.993867551</v>
      </c>
    </row>
    <row r="11" spans="1:9" ht="12.75">
      <c r="A11" s="2">
        <v>2008</v>
      </c>
      <c r="B11" s="29">
        <v>24733891.9995</v>
      </c>
      <c r="C11" s="34">
        <f t="shared" si="0"/>
        <v>0.13784723335000962</v>
      </c>
      <c r="D11" s="10">
        <f t="shared" si="1"/>
        <v>21699185.136208907</v>
      </c>
      <c r="F11" s="47" t="s">
        <v>53</v>
      </c>
      <c r="G11" s="46">
        <f>SUM(G9:G10)</f>
        <v>179429730.85</v>
      </c>
      <c r="H11" s="99"/>
      <c r="I11" s="100">
        <f>SUM(I9:I10)</f>
        <v>11019031.1595</v>
      </c>
    </row>
    <row r="12" spans="1:9" ht="12.75">
      <c r="A12" s="2">
        <v>2009</v>
      </c>
      <c r="B12" s="29">
        <v>42882328.997</v>
      </c>
      <c r="C12" s="34">
        <f t="shared" si="0"/>
        <v>0.23899232728762781</v>
      </c>
      <c r="D12" s="10">
        <f t="shared" si="1"/>
        <v>37620912.87519704</v>
      </c>
      <c r="F12" s="97"/>
      <c r="G12" s="32"/>
      <c r="H12" s="98"/>
      <c r="I12" s="84"/>
    </row>
    <row r="13" spans="1:9" ht="12.75">
      <c r="A13" s="2">
        <v>2010</v>
      </c>
      <c r="B13" s="29">
        <v>45025405.0035</v>
      </c>
      <c r="C13" s="34">
        <f t="shared" si="0"/>
        <v>0.25093614504023964</v>
      </c>
      <c r="D13" s="10">
        <f t="shared" si="1"/>
        <v>39501045.73204588</v>
      </c>
      <c r="F13" s="97"/>
      <c r="G13" s="32"/>
      <c r="H13" s="98"/>
      <c r="I13" s="84"/>
    </row>
    <row r="14" spans="1:9" ht="12.75">
      <c r="A14" s="2">
        <v>2011</v>
      </c>
      <c r="B14" s="29">
        <v>20002493.998</v>
      </c>
      <c r="C14" s="34">
        <f t="shared" si="0"/>
        <v>0.11147814738498138</v>
      </c>
      <c r="D14" s="10">
        <f t="shared" si="1"/>
        <v>17548302.566263475</v>
      </c>
      <c r="F14" s="97"/>
      <c r="G14" s="110"/>
      <c r="H14" s="98"/>
      <c r="I14" s="84"/>
    </row>
    <row r="15" spans="1:9" ht="12.75">
      <c r="A15" s="2">
        <v>2012</v>
      </c>
      <c r="B15" s="29">
        <v>26001779.003999997</v>
      </c>
      <c r="C15" s="34">
        <f t="shared" si="0"/>
        <v>0.1449134369128896</v>
      </c>
      <c r="D15" s="10">
        <f t="shared" si="1"/>
        <v>22811509.66819097</v>
      </c>
      <c r="F15" s="97"/>
      <c r="G15" s="32"/>
      <c r="H15" s="98"/>
      <c r="I15" s="32"/>
    </row>
    <row r="16" spans="1:8" ht="12.75">
      <c r="A16" s="2">
        <v>2013</v>
      </c>
      <c r="B16" s="29">
        <v>6744100.9995</v>
      </c>
      <c r="C16" s="34">
        <f t="shared" si="0"/>
        <v>0.03758630725131745</v>
      </c>
      <c r="D16" s="10">
        <f t="shared" si="1"/>
        <v>5916638.43961154</v>
      </c>
      <c r="G16" s="97"/>
      <c r="H16" s="97"/>
    </row>
    <row r="17" spans="1:4" ht="12.75">
      <c r="A17" s="3" t="s">
        <v>3</v>
      </c>
      <c r="B17" s="30">
        <f>SUM(B10:B16)</f>
        <v>179429731.00300002</v>
      </c>
      <c r="C17" s="35"/>
      <c r="D17" s="11">
        <f>SUM(D10:D16)</f>
        <v>157414730.84999996</v>
      </c>
    </row>
    <row r="20" ht="15.75">
      <c r="A20" s="31" t="s">
        <v>73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1 (3)'!E48</f>
        <v>0</v>
      </c>
      <c r="F23" s="19">
        <f>'Project 1 (3)'!F48</f>
        <v>0</v>
      </c>
      <c r="G23" s="19">
        <f>'Project 1 (3)'!G48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1 (3)'!E49</f>
        <v>0</v>
      </c>
      <c r="F24" s="19">
        <f>'Project 1 (3)'!F49</f>
        <v>0</v>
      </c>
      <c r="G24" s="19">
        <f>'Project 1 (3)'!G49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1 (3)'!E50</f>
        <v>0</v>
      </c>
      <c r="F25" s="19">
        <f>'Project 1 (3)'!F50</f>
        <v>0</v>
      </c>
      <c r="G25" s="19">
        <f>'Project 1 (3)'!G50</f>
        <v>0</v>
      </c>
    </row>
    <row r="26" spans="1:7" ht="12.75">
      <c r="A26" s="5" t="s">
        <v>11</v>
      </c>
      <c r="B26" s="15">
        <f>D10</f>
        <v>12317136.43248215</v>
      </c>
      <c r="C26" s="15">
        <v>0</v>
      </c>
      <c r="D26" s="15">
        <v>0</v>
      </c>
      <c r="E26" s="19">
        <f>'Project 1 (3)'!E51</f>
        <v>0</v>
      </c>
      <c r="F26" s="19">
        <f>'Project 1 (3)'!F51</f>
        <v>0</v>
      </c>
      <c r="G26" s="19">
        <f>'Project 1 (3)'!G51</f>
        <v>0</v>
      </c>
    </row>
    <row r="27" spans="1:7" ht="12.75">
      <c r="A27" s="5" t="s">
        <v>12</v>
      </c>
      <c r="B27" s="15">
        <f>B26+D11</f>
        <v>34016321.56869106</v>
      </c>
      <c r="C27" s="15">
        <v>0</v>
      </c>
      <c r="D27" s="15">
        <v>0</v>
      </c>
      <c r="E27" s="19">
        <f>'Project 1 (3)'!E52</f>
        <v>0</v>
      </c>
      <c r="F27" s="19">
        <f>'Project 1 (3)'!F52</f>
        <v>0</v>
      </c>
      <c r="G27" s="19">
        <f>'Project 1 (3)'!G52</f>
        <v>0</v>
      </c>
    </row>
    <row r="28" spans="1:7" ht="12.75">
      <c r="A28" s="5" t="s">
        <v>13</v>
      </c>
      <c r="B28" s="15">
        <f>B27</f>
        <v>34016321.56869106</v>
      </c>
      <c r="C28" s="15">
        <v>0</v>
      </c>
      <c r="D28" s="15">
        <v>0</v>
      </c>
      <c r="E28" s="19">
        <f>'Project 1 (3)'!E53</f>
        <v>0</v>
      </c>
      <c r="F28" s="19">
        <f>'Project 1 (3)'!F53</f>
        <v>0</v>
      </c>
      <c r="G28" s="19">
        <f>'Project 1 (3)'!G53</f>
        <v>0</v>
      </c>
    </row>
    <row r="29" spans="1:7" ht="12.75">
      <c r="A29" s="5" t="s">
        <v>14</v>
      </c>
      <c r="B29" s="15">
        <f>B28</f>
        <v>34016321.56869106</v>
      </c>
      <c r="C29" s="15">
        <v>0</v>
      </c>
      <c r="D29" s="15">
        <v>0</v>
      </c>
      <c r="E29" s="19">
        <f>'Project 1 (3)'!E54</f>
        <v>0</v>
      </c>
      <c r="F29" s="19">
        <f>'Project 1 (3)'!F54</f>
        <v>0</v>
      </c>
      <c r="G29" s="19">
        <f>'Project 1 (3)'!G54</f>
        <v>0</v>
      </c>
    </row>
    <row r="30" spans="1:7" ht="12.75">
      <c r="A30" s="5" t="s">
        <v>15</v>
      </c>
      <c r="B30" s="15">
        <f>B29</f>
        <v>34016321.56869106</v>
      </c>
      <c r="C30" s="15">
        <v>0</v>
      </c>
      <c r="D30" s="15">
        <v>0</v>
      </c>
      <c r="E30" s="19">
        <f>'Project 1 (3)'!E55</f>
        <v>157414730.85</v>
      </c>
      <c r="F30" s="19">
        <f>'Project 1 (3)'!F55</f>
        <v>0</v>
      </c>
      <c r="G30" s="19">
        <f>'Project 1 (3)'!G55</f>
        <v>0</v>
      </c>
    </row>
    <row r="31" spans="1:7" ht="12.75">
      <c r="A31" s="5" t="s">
        <v>16</v>
      </c>
      <c r="B31" s="15">
        <f>B30+D12</f>
        <v>71637234.4438881</v>
      </c>
      <c r="C31" s="15">
        <v>0</v>
      </c>
      <c r="D31" s="15">
        <v>0</v>
      </c>
      <c r="E31" s="19">
        <f>'Project 1 (3)'!E56</f>
        <v>157414730.85</v>
      </c>
      <c r="F31" s="19">
        <f>'Project 1 (3)'!F56</f>
        <v>3935368.2711431975</v>
      </c>
      <c r="G31" s="19">
        <f>'Project 1 (3)'!G56</f>
        <v>0</v>
      </c>
    </row>
    <row r="32" spans="1:7" ht="12.75">
      <c r="A32" s="5" t="s">
        <v>17</v>
      </c>
      <c r="B32" s="15">
        <f>B31</f>
        <v>71637234.4438881</v>
      </c>
      <c r="C32" s="15">
        <v>0</v>
      </c>
      <c r="D32" s="15">
        <v>0</v>
      </c>
      <c r="E32" s="19">
        <f>'Project 1 (3)'!E57</f>
        <v>157414730.85</v>
      </c>
      <c r="F32" s="19">
        <f>'Project 1 (3)'!F57</f>
        <v>7870736.542286395</v>
      </c>
      <c r="G32" s="19">
        <f>'Project 1 (3)'!G57</f>
        <v>3935368.2711431975</v>
      </c>
    </row>
    <row r="33" spans="1:7" ht="12.75">
      <c r="A33" s="5" t="s">
        <v>18</v>
      </c>
      <c r="B33" s="15">
        <f>B32</f>
        <v>71637234.4438881</v>
      </c>
      <c r="C33" s="15">
        <v>0</v>
      </c>
      <c r="D33" s="15">
        <v>0</v>
      </c>
      <c r="E33" s="19">
        <f>'Project 1 (3)'!E58</f>
        <v>157414730.85</v>
      </c>
      <c r="F33" s="19">
        <f>'Project 1 (3)'!F58</f>
        <v>11806104.813429592</v>
      </c>
      <c r="G33" s="19">
        <f>'Project 1 (3)'!G58</f>
        <v>7870736.542286395</v>
      </c>
    </row>
    <row r="34" spans="1:7" ht="12.75">
      <c r="A34" s="5" t="s">
        <v>19</v>
      </c>
      <c r="B34" s="15">
        <f>B33</f>
        <v>71637234.4438881</v>
      </c>
      <c r="C34" s="15">
        <v>0</v>
      </c>
      <c r="D34" s="15">
        <v>0</v>
      </c>
      <c r="E34" s="19">
        <f>'Project 1 (3)'!E59</f>
        <v>157414730.85</v>
      </c>
      <c r="F34" s="19">
        <f>'Project 1 (3)'!F59</f>
        <v>15741473.08457279</v>
      </c>
      <c r="G34" s="19">
        <f>'Project 1 (3)'!G59</f>
        <v>11806104.813429592</v>
      </c>
    </row>
    <row r="35" spans="1:7" ht="12.75">
      <c r="A35" s="5" t="s">
        <v>20</v>
      </c>
      <c r="B35" s="15">
        <f>B34+D13</f>
        <v>111138280.17593399</v>
      </c>
      <c r="C35" s="15">
        <v>0</v>
      </c>
      <c r="D35" s="15">
        <v>0</v>
      </c>
      <c r="E35" s="19">
        <f>'Project 1 (3)'!E60</f>
        <v>157414730.85</v>
      </c>
      <c r="F35" s="19">
        <f>'Project 1 (3)'!F60</f>
        <v>31482946.16914558</v>
      </c>
      <c r="G35" s="19">
        <f>'Project 1 (3)'!G60</f>
        <v>15741473.08457279</v>
      </c>
    </row>
    <row r="36" spans="1:7" ht="12.75">
      <c r="A36" s="5" t="s">
        <v>21</v>
      </c>
      <c r="B36" s="15">
        <f>B35</f>
        <v>111138280.17593399</v>
      </c>
      <c r="C36" s="15">
        <v>0</v>
      </c>
      <c r="D36" s="15">
        <v>0</v>
      </c>
      <c r="E36" s="19">
        <f>'Project 1 (3)'!E61</f>
        <v>157414730.85</v>
      </c>
      <c r="F36" s="19">
        <f>'Project 1 (3)'!F61</f>
        <v>47224419.25371837</v>
      </c>
      <c r="G36" s="19">
        <f>'Project 1 (3)'!G61</f>
        <v>31482946.16914558</v>
      </c>
    </row>
    <row r="37" spans="1:7" ht="12.75">
      <c r="A37" s="5" t="s">
        <v>22</v>
      </c>
      <c r="B37" s="15">
        <f>B36</f>
        <v>111138280.17593399</v>
      </c>
      <c r="C37" s="15">
        <v>0</v>
      </c>
      <c r="D37" s="15">
        <v>0</v>
      </c>
      <c r="E37" s="19">
        <f>'Project 1 (3)'!E62</f>
        <v>157414730.85</v>
      </c>
      <c r="F37" s="19">
        <f>'Project 1 (3)'!F62</f>
        <v>62965892.33829116</v>
      </c>
      <c r="G37" s="19">
        <f>'Project 1 (3)'!G62</f>
        <v>47224419.25371837</v>
      </c>
    </row>
    <row r="38" spans="1:7" ht="12.75">
      <c r="A38" s="5" t="s">
        <v>23</v>
      </c>
      <c r="B38" s="15">
        <f>B37</f>
        <v>111138280.17593399</v>
      </c>
      <c r="C38" s="15">
        <f>B26</f>
        <v>12317136.43248215</v>
      </c>
      <c r="D38" s="15">
        <f aca="true" t="shared" si="2" ref="D38:D57">C38-$I$9</f>
        <v>2650077.2668497004</v>
      </c>
      <c r="E38" s="19">
        <f>'Project 1 (3)'!E63</f>
        <v>157414730.85</v>
      </c>
      <c r="F38" s="19">
        <f>'Project 1 (3)'!F63</f>
        <v>78707365.42286395</v>
      </c>
      <c r="G38" s="19">
        <f>'Project 1 (3)'!G63</f>
        <v>62965892.33829116</v>
      </c>
    </row>
    <row r="39" spans="1:7" ht="12.75">
      <c r="A39" s="5" t="s">
        <v>24</v>
      </c>
      <c r="B39" s="15">
        <f>B38+D14</f>
        <v>128686582.74219745</v>
      </c>
      <c r="C39" s="15">
        <f>C38</f>
        <v>12317136.43248215</v>
      </c>
      <c r="D39" s="15">
        <f t="shared" si="2"/>
        <v>2650077.2668497004</v>
      </c>
      <c r="E39" s="19">
        <f>'Project 1 (3)'!E64</f>
        <v>157414730.85</v>
      </c>
      <c r="F39" s="19">
        <f>'Project 1 (3)'!F64</f>
        <v>94448838.50743674</v>
      </c>
      <c r="G39" s="19">
        <f>'Project 1 (3)'!G64</f>
        <v>78707365.42286395</v>
      </c>
    </row>
    <row r="40" spans="1:7" ht="12.75">
      <c r="A40" s="5" t="s">
        <v>25</v>
      </c>
      <c r="B40" s="15">
        <f>B39</f>
        <v>128686582.74219745</v>
      </c>
      <c r="C40" s="15">
        <f>C39</f>
        <v>12317136.43248215</v>
      </c>
      <c r="D40" s="15">
        <f t="shared" si="2"/>
        <v>2650077.2668497004</v>
      </c>
      <c r="E40" s="19">
        <f>'Project 1 (3)'!E65</f>
        <v>157414730.85</v>
      </c>
      <c r="F40" s="19">
        <f>'Project 1 (3)'!F65</f>
        <v>110190311.59200953</v>
      </c>
      <c r="G40" s="19">
        <f>'Project 1 (3)'!G65</f>
        <v>94448838.50743674</v>
      </c>
    </row>
    <row r="41" spans="1:7" ht="12.75">
      <c r="A41" s="5" t="s">
        <v>26</v>
      </c>
      <c r="B41" s="15">
        <f>B40</f>
        <v>128686582.74219745</v>
      </c>
      <c r="C41" s="15">
        <f>C40</f>
        <v>12317136.43248215</v>
      </c>
      <c r="D41" s="15">
        <f t="shared" si="2"/>
        <v>2650077.2668497004</v>
      </c>
      <c r="E41" s="19">
        <f>'Project 1 (3)'!E66</f>
        <v>157414730.85</v>
      </c>
      <c r="F41" s="19">
        <f>'Project 1 (3)'!F66</f>
        <v>125931784.67658232</v>
      </c>
      <c r="G41" s="19">
        <f>'Project 1 (3)'!G66</f>
        <v>110190311.59200953</v>
      </c>
    </row>
    <row r="42" spans="1:7" ht="12.75">
      <c r="A42" s="5" t="s">
        <v>27</v>
      </c>
      <c r="B42" s="15">
        <f>B41</f>
        <v>128686582.74219745</v>
      </c>
      <c r="C42" s="15">
        <f>B27</f>
        <v>34016321.56869106</v>
      </c>
      <c r="D42" s="15">
        <f t="shared" si="2"/>
        <v>24349262.40305861</v>
      </c>
      <c r="E42" s="19">
        <f>'Project 1 (3)'!E67</f>
        <v>157414730.85</v>
      </c>
      <c r="F42" s="19">
        <f>'Project 1 (3)'!F67</f>
        <v>141673257.7611551</v>
      </c>
      <c r="G42" s="19">
        <f>'Project 1 (3)'!G67</f>
        <v>125931784.67658232</v>
      </c>
    </row>
    <row r="43" spans="1:7" ht="12.75">
      <c r="A43" s="5" t="s">
        <v>28</v>
      </c>
      <c r="B43" s="15">
        <f>B42+D15</f>
        <v>151498092.4103884</v>
      </c>
      <c r="C43" s="15">
        <f>C42</f>
        <v>34016321.56869106</v>
      </c>
      <c r="D43" s="15">
        <f t="shared" si="2"/>
        <v>24349262.40305861</v>
      </c>
      <c r="E43" s="19">
        <f>'Project 1 (3)'!E68</f>
        <v>157414730.85</v>
      </c>
      <c r="F43" s="19">
        <f>'Project 1 (3)'!F68</f>
        <v>145608626.0322983</v>
      </c>
      <c r="G43" s="19">
        <f>'Project 1 (3)'!G68</f>
        <v>141673257.7611551</v>
      </c>
    </row>
    <row r="44" spans="1:7" ht="12.75">
      <c r="A44" s="5" t="s">
        <v>29</v>
      </c>
      <c r="B44" s="15">
        <f>B43</f>
        <v>151498092.4103884</v>
      </c>
      <c r="C44" s="15">
        <f>C43</f>
        <v>34016321.56869106</v>
      </c>
      <c r="D44" s="15">
        <f t="shared" si="2"/>
        <v>24349262.40305861</v>
      </c>
      <c r="E44" s="19">
        <f>'Project 1 (3)'!E69</f>
        <v>157414730.85</v>
      </c>
      <c r="F44" s="19">
        <f>'Project 1 (3)'!F69</f>
        <v>149543994.3034415</v>
      </c>
      <c r="G44" s="19">
        <f>'Project 1 (3)'!G69</f>
        <v>145608626.0322983</v>
      </c>
    </row>
    <row r="45" spans="1:7" ht="12.75">
      <c r="A45" s="5" t="s">
        <v>30</v>
      </c>
      <c r="B45" s="15">
        <f>B44</f>
        <v>151498092.4103884</v>
      </c>
      <c r="C45" s="15">
        <f>C44</f>
        <v>34016321.56869106</v>
      </c>
      <c r="D45" s="15">
        <f t="shared" si="2"/>
        <v>24349262.40305861</v>
      </c>
      <c r="E45" s="19">
        <f>'Project 1 (3)'!E70</f>
        <v>157414730.85</v>
      </c>
      <c r="F45" s="19">
        <f>'Project 1 (3)'!F70</f>
        <v>153479362.5745847</v>
      </c>
      <c r="G45" s="19">
        <f>'Project 1 (3)'!G70</f>
        <v>149543994.3034415</v>
      </c>
    </row>
    <row r="46" spans="1:7" ht="12.75">
      <c r="A46" s="5" t="s">
        <v>31</v>
      </c>
      <c r="B46" s="15">
        <f>B45</f>
        <v>151498092.4103884</v>
      </c>
      <c r="C46" s="15">
        <f>B34</f>
        <v>71637234.4438881</v>
      </c>
      <c r="D46" s="15">
        <f t="shared" si="2"/>
        <v>61970175.27825565</v>
      </c>
      <c r="E46" s="19">
        <f>'Project 1 (3)'!E71</f>
        <v>157414730.85</v>
      </c>
      <c r="F46" s="19">
        <f>'Project 1 (3)'!F71</f>
        <v>157414730.8457279</v>
      </c>
      <c r="G46" s="19">
        <f>'Project 1 (3)'!G71</f>
        <v>153479362.5745847</v>
      </c>
    </row>
    <row r="47" spans="1:7" ht="12.75">
      <c r="A47" s="5" t="s">
        <v>32</v>
      </c>
      <c r="B47" s="15">
        <f>B46+D16</f>
        <v>157414730.84999996</v>
      </c>
      <c r="C47" s="15">
        <f>C46</f>
        <v>71637234.4438881</v>
      </c>
      <c r="D47" s="15">
        <f t="shared" si="2"/>
        <v>61970175.27825565</v>
      </c>
      <c r="E47" s="19">
        <f>'Project 1 (3)'!E72</f>
        <v>157414730.85</v>
      </c>
      <c r="F47" s="19">
        <f>'Project 1 (3)'!F72</f>
        <v>157414730.8457279</v>
      </c>
      <c r="G47" s="19">
        <f>'Project 1 (3)'!G72</f>
        <v>157414730.8457279</v>
      </c>
    </row>
    <row r="48" spans="1:7" ht="12.75">
      <c r="A48" s="5" t="s">
        <v>33</v>
      </c>
      <c r="B48" s="15">
        <f aca="true" t="shared" si="3" ref="B48:B58">$B$47</f>
        <v>157414730.84999996</v>
      </c>
      <c r="C48" s="15">
        <f>C47</f>
        <v>71637234.4438881</v>
      </c>
      <c r="D48" s="15">
        <f t="shared" si="2"/>
        <v>61970175.27825565</v>
      </c>
      <c r="E48" s="19">
        <f>'Project 1 (3)'!E73</f>
        <v>157414730.85</v>
      </c>
      <c r="F48" s="19">
        <f>'Project 1 (3)'!F73</f>
        <v>157414730.8457279</v>
      </c>
      <c r="G48" s="19">
        <f>'Project 1 (3)'!G73</f>
        <v>157414730.8457279</v>
      </c>
    </row>
    <row r="49" spans="1:7" ht="12.75">
      <c r="A49" s="5" t="s">
        <v>34</v>
      </c>
      <c r="B49" s="15">
        <f t="shared" si="3"/>
        <v>157414730.84999996</v>
      </c>
      <c r="C49" s="15">
        <f>C48</f>
        <v>71637234.4438881</v>
      </c>
      <c r="D49" s="15">
        <f t="shared" si="2"/>
        <v>61970175.27825565</v>
      </c>
      <c r="E49" s="19">
        <f>'Project 1 (3)'!E74</f>
        <v>157414730.85</v>
      </c>
      <c r="F49" s="19">
        <f>'Project 1 (3)'!F74</f>
        <v>157414730.8457279</v>
      </c>
      <c r="G49" s="19">
        <f>'Project 1 (3)'!G74</f>
        <v>157414730.8457279</v>
      </c>
    </row>
    <row r="50" spans="1:7" ht="12.75">
      <c r="A50" s="5" t="s">
        <v>35</v>
      </c>
      <c r="B50" s="15">
        <f t="shared" si="3"/>
        <v>157414730.84999996</v>
      </c>
      <c r="C50" s="15">
        <f>B35+D14</f>
        <v>128686582.74219745</v>
      </c>
      <c r="D50" s="15">
        <f t="shared" si="2"/>
        <v>119019523.576565</v>
      </c>
      <c r="E50" s="19">
        <f>'Project 1 (3)'!E75</f>
        <v>157414730.85</v>
      </c>
      <c r="F50" s="19">
        <f>'Project 1 (3)'!F75</f>
        <v>157414730.8457279</v>
      </c>
      <c r="G50" s="19">
        <f>'Project 1 (3)'!G75</f>
        <v>157414730.8457279</v>
      </c>
    </row>
    <row r="51" spans="1:7" ht="12.75">
      <c r="A51" s="5" t="s">
        <v>36</v>
      </c>
      <c r="B51" s="15">
        <f t="shared" si="3"/>
        <v>157414730.84999996</v>
      </c>
      <c r="C51" s="15">
        <f>C50</f>
        <v>128686582.74219745</v>
      </c>
      <c r="D51" s="15">
        <f t="shared" si="2"/>
        <v>119019523.576565</v>
      </c>
      <c r="E51" s="19">
        <f>'Project 1 (3)'!E76</f>
        <v>157414730.85</v>
      </c>
      <c r="F51" s="19">
        <f>'Project 1 (3)'!F76</f>
        <v>157414730.8457279</v>
      </c>
      <c r="G51" s="19">
        <f>'Project 1 (3)'!G76</f>
        <v>157414730.8457279</v>
      </c>
    </row>
    <row r="52" spans="1:7" ht="12.75">
      <c r="A52" s="5" t="s">
        <v>37</v>
      </c>
      <c r="B52" s="15">
        <f t="shared" si="3"/>
        <v>157414730.84999996</v>
      </c>
      <c r="C52" s="15">
        <f>C51</f>
        <v>128686582.74219745</v>
      </c>
      <c r="D52" s="15">
        <f t="shared" si="2"/>
        <v>119019523.576565</v>
      </c>
      <c r="E52" s="19">
        <f>'Project 1 (3)'!E77</f>
        <v>157414730.85</v>
      </c>
      <c r="F52" s="19">
        <f>'Project 1 (3)'!F77</f>
        <v>157414730.8457279</v>
      </c>
      <c r="G52" s="19">
        <f>'Project 1 (3)'!G77</f>
        <v>157414730.8457279</v>
      </c>
    </row>
    <row r="53" spans="1:7" ht="12.75">
      <c r="A53" s="5" t="s">
        <v>38</v>
      </c>
      <c r="B53" s="15">
        <f t="shared" si="3"/>
        <v>157414730.84999996</v>
      </c>
      <c r="C53" s="15">
        <f>C52</f>
        <v>128686582.74219745</v>
      </c>
      <c r="D53" s="15">
        <f t="shared" si="2"/>
        <v>119019523.576565</v>
      </c>
      <c r="E53" s="19">
        <f>'Project 1 (3)'!E78</f>
        <v>157414730.85</v>
      </c>
      <c r="F53" s="19">
        <f>'Project 1 (3)'!F78</f>
        <v>157414730.8457279</v>
      </c>
      <c r="G53" s="19">
        <f>'Project 1 (3)'!G78</f>
        <v>157414730.8457279</v>
      </c>
    </row>
    <row r="54" spans="1:7" ht="12.75">
      <c r="A54" s="5" t="s">
        <v>39</v>
      </c>
      <c r="B54" s="15">
        <f t="shared" si="3"/>
        <v>157414730.84999996</v>
      </c>
      <c r="C54" s="15">
        <f>B46</f>
        <v>151498092.4103884</v>
      </c>
      <c r="D54" s="15">
        <f t="shared" si="2"/>
        <v>141831033.24475595</v>
      </c>
      <c r="E54" s="19">
        <f>'Project 1 (3)'!E79</f>
        <v>157414730.85</v>
      </c>
      <c r="F54" s="19">
        <f>'Project 1 (3)'!F79</f>
        <v>157414730.8457279</v>
      </c>
      <c r="G54" s="19">
        <f>'Project 1 (3)'!G79</f>
        <v>157414730.8457279</v>
      </c>
    </row>
    <row r="55" spans="1:7" ht="12.75">
      <c r="A55" s="5" t="s">
        <v>40</v>
      </c>
      <c r="B55" s="15">
        <f t="shared" si="3"/>
        <v>157414730.84999996</v>
      </c>
      <c r="C55" s="15">
        <f>C54</f>
        <v>151498092.4103884</v>
      </c>
      <c r="D55" s="15">
        <f t="shared" si="2"/>
        <v>141831033.24475595</v>
      </c>
      <c r="E55" s="19">
        <f>'Project 1 (3)'!E80</f>
        <v>157414730.85</v>
      </c>
      <c r="F55" s="19">
        <f>'Project 1 (3)'!F80</f>
        <v>157414730.8457279</v>
      </c>
      <c r="G55" s="19">
        <f>'Project 1 (3)'!G80</f>
        <v>157414730.8457279</v>
      </c>
    </row>
    <row r="56" spans="1:7" ht="12.75">
      <c r="A56" s="5" t="s">
        <v>41</v>
      </c>
      <c r="B56" s="15">
        <f t="shared" si="3"/>
        <v>157414730.84999996</v>
      </c>
      <c r="C56" s="15">
        <f>C55</f>
        <v>151498092.4103884</v>
      </c>
      <c r="D56" s="15">
        <f t="shared" si="2"/>
        <v>141831033.24475595</v>
      </c>
      <c r="E56" s="19">
        <f>'Project 1 (3)'!E81</f>
        <v>157414730.85</v>
      </c>
      <c r="F56" s="19">
        <f>'Project 1 (3)'!F81</f>
        <v>157414730.8457279</v>
      </c>
      <c r="G56" s="19">
        <f>'Project 1 (3)'!G81</f>
        <v>157414730.8457279</v>
      </c>
    </row>
    <row r="57" spans="1:7" ht="12.75">
      <c r="A57" s="5" t="s">
        <v>42</v>
      </c>
      <c r="B57" s="15">
        <f t="shared" si="3"/>
        <v>157414730.84999996</v>
      </c>
      <c r="C57" s="15">
        <f>C56</f>
        <v>151498092.4103884</v>
      </c>
      <c r="D57" s="15">
        <f t="shared" si="2"/>
        <v>141831033.24475595</v>
      </c>
      <c r="E57" s="19">
        <f>'Project 1 (3)'!E82</f>
        <v>157414730.85</v>
      </c>
      <c r="F57" s="19">
        <f>'Project 1 (3)'!F82</f>
        <v>157414730.8457279</v>
      </c>
      <c r="G57" s="19">
        <f>'Project 1 (3)'!G82</f>
        <v>157414730.8457279</v>
      </c>
    </row>
    <row r="58" spans="1:7" ht="12.75">
      <c r="A58" s="5" t="s">
        <v>43</v>
      </c>
      <c r="B58" s="15">
        <f t="shared" si="3"/>
        <v>157414730.84999996</v>
      </c>
      <c r="C58" s="15">
        <f>B47</f>
        <v>157414730.84999996</v>
      </c>
      <c r="D58" s="15">
        <f>C58</f>
        <v>157414730.84999996</v>
      </c>
      <c r="E58" s="19">
        <f>'Project 1 (3)'!E83</f>
        <v>157414730.85</v>
      </c>
      <c r="F58" s="19">
        <f>'Project 1 (3)'!F83</f>
        <v>157414730.8457279</v>
      </c>
      <c r="G58" s="19">
        <f>'Project 1 (3)'!G83</f>
        <v>157414730.8457279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46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42" t="s">
        <v>157</v>
      </c>
      <c r="B1" s="143"/>
      <c r="C1" s="143"/>
      <c r="D1" s="143"/>
      <c r="E1" s="143"/>
      <c r="F1" s="143"/>
      <c r="G1" s="144"/>
    </row>
    <row r="2" spans="1:7" ht="22.5" customHeight="1">
      <c r="A2" s="145" t="s">
        <v>158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157414730.85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157414730.85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/>
      <c r="F16" s="6">
        <v>3935368.2711431975</v>
      </c>
      <c r="G16" s="51">
        <v>0</v>
      </c>
    </row>
    <row r="17" spans="1:7" ht="12.75">
      <c r="A17" s="5" t="s">
        <v>17</v>
      </c>
      <c r="B17" s="6"/>
      <c r="C17" s="6"/>
      <c r="D17" s="6"/>
      <c r="E17" s="32"/>
      <c r="F17" s="6">
        <v>3935368.2711431975</v>
      </c>
      <c r="G17" s="6">
        <v>3935368.2711431975</v>
      </c>
    </row>
    <row r="18" spans="1:7" ht="12.75">
      <c r="A18" s="5" t="s">
        <v>18</v>
      </c>
      <c r="B18" s="6"/>
      <c r="C18" s="6"/>
      <c r="D18" s="6"/>
      <c r="E18" s="32"/>
      <c r="F18" s="6">
        <v>3935368.2711431975</v>
      </c>
      <c r="G18" s="6">
        <v>3935368.2711431975</v>
      </c>
    </row>
    <row r="19" spans="1:7" ht="12.75">
      <c r="A19" s="5" t="s">
        <v>19</v>
      </c>
      <c r="B19" s="6"/>
      <c r="C19" s="6"/>
      <c r="D19" s="6"/>
      <c r="E19" s="32"/>
      <c r="F19" s="6">
        <v>3935368.2711431975</v>
      </c>
      <c r="G19" s="6">
        <v>3935368.2711431975</v>
      </c>
    </row>
    <row r="20" spans="1:7" ht="12.75">
      <c r="A20" s="5" t="s">
        <v>20</v>
      </c>
      <c r="B20" s="6"/>
      <c r="C20" s="6"/>
      <c r="D20" s="52"/>
      <c r="E20" s="32"/>
      <c r="F20" s="52">
        <v>15741473.08457279</v>
      </c>
      <c r="G20" s="6">
        <v>3935368.2711431975</v>
      </c>
    </row>
    <row r="21" spans="1:7" ht="12.75">
      <c r="A21" s="5" t="s">
        <v>21</v>
      </c>
      <c r="B21" s="6"/>
      <c r="C21" s="6"/>
      <c r="D21" s="52"/>
      <c r="E21" s="32"/>
      <c r="F21" s="52">
        <v>15741473.08457279</v>
      </c>
      <c r="G21" s="52">
        <v>15741473.08457279</v>
      </c>
    </row>
    <row r="22" spans="1:7" ht="12.75">
      <c r="A22" s="5" t="s">
        <v>22</v>
      </c>
      <c r="B22" s="6"/>
      <c r="C22" s="6"/>
      <c r="D22" s="52"/>
      <c r="E22" s="32"/>
      <c r="F22" s="52">
        <v>15741473.08457279</v>
      </c>
      <c r="G22" s="52">
        <v>15741473.08457279</v>
      </c>
    </row>
    <row r="23" spans="1:7" ht="12.75">
      <c r="A23" s="5" t="s">
        <v>23</v>
      </c>
      <c r="B23" s="6"/>
      <c r="C23" s="6"/>
      <c r="D23" s="52"/>
      <c r="E23" s="32"/>
      <c r="F23" s="52">
        <v>15741473.08457279</v>
      </c>
      <c r="G23" s="52">
        <v>15741473.08457279</v>
      </c>
    </row>
    <row r="24" spans="1:7" ht="12.75">
      <c r="A24" s="5" t="s">
        <v>24</v>
      </c>
      <c r="B24" s="6"/>
      <c r="D24" s="6"/>
      <c r="E24" s="32"/>
      <c r="F24" s="6">
        <v>15741473.08457279</v>
      </c>
      <c r="G24" s="52">
        <v>15741473.08457279</v>
      </c>
    </row>
    <row r="25" spans="1:7" ht="12.75">
      <c r="A25" s="5" t="s">
        <v>25</v>
      </c>
      <c r="B25" s="6"/>
      <c r="D25" s="6"/>
      <c r="E25" s="32"/>
      <c r="F25" s="6">
        <v>15741473.08457279</v>
      </c>
      <c r="G25" s="6">
        <v>15741473.08457279</v>
      </c>
    </row>
    <row r="26" spans="1:7" ht="12.75">
      <c r="A26" s="5" t="s">
        <v>26</v>
      </c>
      <c r="B26" s="6"/>
      <c r="D26" s="6"/>
      <c r="E26" s="32"/>
      <c r="F26" s="6">
        <v>15741473.08457279</v>
      </c>
      <c r="G26" s="6">
        <v>15741473.08457279</v>
      </c>
    </row>
    <row r="27" spans="1:7" ht="12.75">
      <c r="A27" s="5" t="s">
        <v>27</v>
      </c>
      <c r="B27" s="6"/>
      <c r="D27" s="6"/>
      <c r="E27" s="32"/>
      <c r="F27" s="6">
        <v>15741473.08457279</v>
      </c>
      <c r="G27" s="6">
        <v>15741473.08457279</v>
      </c>
    </row>
    <row r="28" spans="1:7" ht="12.75">
      <c r="A28" s="5" t="s">
        <v>28</v>
      </c>
      <c r="D28" s="6"/>
      <c r="E28" s="32"/>
      <c r="F28" s="6">
        <v>3935368.2711431975</v>
      </c>
      <c r="G28" s="6">
        <v>15741473.08457279</v>
      </c>
    </row>
    <row r="29" spans="1:7" ht="12.75">
      <c r="A29" s="5" t="s">
        <v>29</v>
      </c>
      <c r="D29" s="6"/>
      <c r="E29" s="32"/>
      <c r="F29" s="6">
        <v>3935368.2711431975</v>
      </c>
      <c r="G29" s="6">
        <v>3935368.2711431975</v>
      </c>
    </row>
    <row r="30" spans="1:7" ht="12.75">
      <c r="A30" s="5" t="s">
        <v>30</v>
      </c>
      <c r="D30" s="6"/>
      <c r="E30" s="32"/>
      <c r="F30" s="6">
        <v>3935368.2711431975</v>
      </c>
      <c r="G30" s="6">
        <v>3935368.2711431975</v>
      </c>
    </row>
    <row r="31" spans="1:7" ht="12.75">
      <c r="A31" s="5" t="s">
        <v>31</v>
      </c>
      <c r="D31" s="6"/>
      <c r="E31" s="32"/>
      <c r="F31" s="6">
        <v>3935368.2711431975</v>
      </c>
      <c r="G31" s="6">
        <v>3935368.2711431975</v>
      </c>
    </row>
    <row r="32" spans="1:7" ht="12.75">
      <c r="A32" s="5" t="s">
        <v>32</v>
      </c>
      <c r="F32" s="52"/>
      <c r="G32" s="6">
        <v>3935368.2711431975</v>
      </c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157414730.85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157414730.85</v>
      </c>
      <c r="F56" s="6">
        <f t="shared" si="1"/>
        <v>3935368.2711431975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157414730.85</v>
      </c>
      <c r="F57" s="6">
        <f t="shared" si="1"/>
        <v>7870736.542286395</v>
      </c>
      <c r="G57" s="6">
        <f t="shared" si="2"/>
        <v>3935368.2711431975</v>
      </c>
    </row>
    <row r="58" spans="1:7" ht="12.75">
      <c r="A58" s="5" t="s">
        <v>18</v>
      </c>
      <c r="B58" s="6"/>
      <c r="C58" s="6"/>
      <c r="D58" s="6"/>
      <c r="E58" s="6">
        <f t="shared" si="0"/>
        <v>157414730.85</v>
      </c>
      <c r="F58" s="6">
        <f t="shared" si="1"/>
        <v>11806104.813429592</v>
      </c>
      <c r="G58" s="6">
        <f t="shared" si="2"/>
        <v>7870736.542286395</v>
      </c>
    </row>
    <row r="59" spans="1:7" ht="12.75">
      <c r="A59" s="5" t="s">
        <v>19</v>
      </c>
      <c r="B59" s="6"/>
      <c r="C59" s="6"/>
      <c r="D59" s="6"/>
      <c r="E59" s="6">
        <f t="shared" si="0"/>
        <v>157414730.85</v>
      </c>
      <c r="F59" s="6">
        <f t="shared" si="1"/>
        <v>15741473.08457279</v>
      </c>
      <c r="G59" s="6">
        <f t="shared" si="2"/>
        <v>11806104.813429592</v>
      </c>
    </row>
    <row r="60" spans="1:7" ht="12.75">
      <c r="A60" s="5" t="s">
        <v>20</v>
      </c>
      <c r="B60" s="6"/>
      <c r="C60" s="6"/>
      <c r="D60" s="6"/>
      <c r="E60" s="6">
        <f t="shared" si="0"/>
        <v>157414730.85</v>
      </c>
      <c r="F60" s="6">
        <f t="shared" si="1"/>
        <v>31482946.16914558</v>
      </c>
      <c r="G60" s="6">
        <f t="shared" si="2"/>
        <v>15741473.08457279</v>
      </c>
    </row>
    <row r="61" spans="1:7" ht="12.75">
      <c r="A61" s="5" t="s">
        <v>21</v>
      </c>
      <c r="B61" s="6"/>
      <c r="C61" s="6"/>
      <c r="D61" s="6"/>
      <c r="E61" s="6">
        <f t="shared" si="0"/>
        <v>157414730.85</v>
      </c>
      <c r="F61" s="6">
        <f t="shared" si="1"/>
        <v>47224419.25371837</v>
      </c>
      <c r="G61" s="6">
        <f t="shared" si="2"/>
        <v>31482946.16914558</v>
      </c>
    </row>
    <row r="62" spans="1:7" ht="12.75">
      <c r="A62" s="5" t="s">
        <v>22</v>
      </c>
      <c r="B62" s="6"/>
      <c r="C62" s="6"/>
      <c r="D62" s="6"/>
      <c r="E62" s="6">
        <f t="shared" si="0"/>
        <v>157414730.85</v>
      </c>
      <c r="F62" s="6">
        <f t="shared" si="1"/>
        <v>62965892.33829116</v>
      </c>
      <c r="G62" s="6">
        <f t="shared" si="2"/>
        <v>47224419.25371837</v>
      </c>
    </row>
    <row r="63" spans="1:7" ht="12.75">
      <c r="A63" s="5" t="s">
        <v>23</v>
      </c>
      <c r="B63" s="6"/>
      <c r="C63" s="6"/>
      <c r="D63" s="6"/>
      <c r="E63" s="6">
        <f t="shared" si="0"/>
        <v>157414730.85</v>
      </c>
      <c r="F63" s="6">
        <f t="shared" si="1"/>
        <v>78707365.42286395</v>
      </c>
      <c r="G63" s="6">
        <f t="shared" si="2"/>
        <v>62965892.33829116</v>
      </c>
    </row>
    <row r="64" spans="1:7" ht="12.75">
      <c r="A64" s="5" t="s">
        <v>24</v>
      </c>
      <c r="B64" s="6"/>
      <c r="C64" s="6"/>
      <c r="D64" s="6"/>
      <c r="E64" s="6">
        <f t="shared" si="0"/>
        <v>157414730.85</v>
      </c>
      <c r="F64" s="6">
        <f t="shared" si="1"/>
        <v>94448838.50743674</v>
      </c>
      <c r="G64" s="6">
        <f t="shared" si="2"/>
        <v>78707365.42286395</v>
      </c>
    </row>
    <row r="65" spans="1:7" ht="12.75">
      <c r="A65" s="5" t="s">
        <v>25</v>
      </c>
      <c r="B65" s="6"/>
      <c r="C65" s="6"/>
      <c r="D65" s="6"/>
      <c r="E65" s="6">
        <f t="shared" si="0"/>
        <v>157414730.85</v>
      </c>
      <c r="F65" s="6">
        <f t="shared" si="1"/>
        <v>110190311.59200953</v>
      </c>
      <c r="G65" s="6">
        <f t="shared" si="2"/>
        <v>94448838.50743674</v>
      </c>
    </row>
    <row r="66" spans="1:7" ht="12.75">
      <c r="A66" s="5" t="s">
        <v>26</v>
      </c>
      <c r="B66" s="6"/>
      <c r="C66" s="6"/>
      <c r="D66" s="6"/>
      <c r="E66" s="6">
        <f t="shared" si="0"/>
        <v>157414730.85</v>
      </c>
      <c r="F66" s="6">
        <f t="shared" si="1"/>
        <v>125931784.67658232</v>
      </c>
      <c r="G66" s="6">
        <f t="shared" si="2"/>
        <v>110190311.59200953</v>
      </c>
    </row>
    <row r="67" spans="1:7" ht="12.75">
      <c r="A67" s="5" t="s">
        <v>27</v>
      </c>
      <c r="B67" s="6"/>
      <c r="C67" s="6"/>
      <c r="D67" s="6"/>
      <c r="E67" s="6">
        <f t="shared" si="0"/>
        <v>157414730.85</v>
      </c>
      <c r="F67" s="6">
        <f t="shared" si="1"/>
        <v>141673257.7611551</v>
      </c>
      <c r="G67" s="6">
        <f t="shared" si="2"/>
        <v>125931784.67658232</v>
      </c>
    </row>
    <row r="68" spans="1:7" ht="12.75">
      <c r="A68" s="5" t="s">
        <v>28</v>
      </c>
      <c r="B68" s="6"/>
      <c r="C68" s="6"/>
      <c r="D68" s="6"/>
      <c r="E68" s="6">
        <f t="shared" si="0"/>
        <v>157414730.85</v>
      </c>
      <c r="F68" s="6">
        <f t="shared" si="1"/>
        <v>145608626.0322983</v>
      </c>
      <c r="G68" s="6">
        <f t="shared" si="2"/>
        <v>141673257.7611551</v>
      </c>
    </row>
    <row r="69" spans="1:7" ht="12.75">
      <c r="A69" s="5" t="s">
        <v>29</v>
      </c>
      <c r="B69" s="6"/>
      <c r="C69" s="6"/>
      <c r="D69" s="6"/>
      <c r="E69" s="6">
        <f t="shared" si="0"/>
        <v>157414730.85</v>
      </c>
      <c r="F69" s="6">
        <f t="shared" si="1"/>
        <v>149543994.3034415</v>
      </c>
      <c r="G69" s="6">
        <f t="shared" si="2"/>
        <v>145608626.0322983</v>
      </c>
    </row>
    <row r="70" spans="1:7" ht="12.75">
      <c r="A70" s="5" t="s">
        <v>30</v>
      </c>
      <c r="B70" s="6"/>
      <c r="C70" s="6"/>
      <c r="D70" s="6"/>
      <c r="E70" s="6">
        <f t="shared" si="0"/>
        <v>157414730.85</v>
      </c>
      <c r="F70" s="6">
        <f t="shared" si="1"/>
        <v>153479362.5745847</v>
      </c>
      <c r="G70" s="6">
        <f t="shared" si="2"/>
        <v>149543994.3034415</v>
      </c>
    </row>
    <row r="71" spans="1:7" ht="12.75">
      <c r="A71" s="5" t="s">
        <v>31</v>
      </c>
      <c r="B71" s="6"/>
      <c r="C71" s="6"/>
      <c r="D71" s="6"/>
      <c r="E71" s="6">
        <f t="shared" si="0"/>
        <v>157414730.85</v>
      </c>
      <c r="F71" s="6">
        <f t="shared" si="1"/>
        <v>157414730.8457279</v>
      </c>
      <c r="G71" s="6">
        <f t="shared" si="2"/>
        <v>153479362.5745847</v>
      </c>
    </row>
    <row r="72" spans="1:7" ht="12.75">
      <c r="A72" s="5" t="s">
        <v>32</v>
      </c>
      <c r="B72" s="6"/>
      <c r="C72" s="6"/>
      <c r="D72" s="6"/>
      <c r="E72" s="6">
        <f t="shared" si="0"/>
        <v>157414730.85</v>
      </c>
      <c r="F72" s="6">
        <f t="shared" si="1"/>
        <v>157414730.8457279</v>
      </c>
      <c r="G72" s="6">
        <f t="shared" si="2"/>
        <v>157414730.8457279</v>
      </c>
    </row>
    <row r="73" spans="1:7" ht="12.75">
      <c r="A73" s="5" t="s">
        <v>33</v>
      </c>
      <c r="B73" s="6"/>
      <c r="C73" s="6"/>
      <c r="D73" s="6"/>
      <c r="E73" s="6">
        <f t="shared" si="0"/>
        <v>157414730.85</v>
      </c>
      <c r="F73" s="6">
        <f t="shared" si="1"/>
        <v>157414730.8457279</v>
      </c>
      <c r="G73" s="6">
        <f t="shared" si="2"/>
        <v>157414730.8457279</v>
      </c>
    </row>
    <row r="74" spans="1:7" ht="12.75">
      <c r="A74" s="5" t="s">
        <v>34</v>
      </c>
      <c r="B74" s="6"/>
      <c r="C74" s="6"/>
      <c r="D74" s="6"/>
      <c r="E74" s="6">
        <f t="shared" si="0"/>
        <v>157414730.85</v>
      </c>
      <c r="F74" s="6">
        <f t="shared" si="1"/>
        <v>157414730.8457279</v>
      </c>
      <c r="G74" s="6">
        <f t="shared" si="2"/>
        <v>157414730.8457279</v>
      </c>
    </row>
    <row r="75" spans="1:7" ht="12.75">
      <c r="A75" s="5" t="s">
        <v>35</v>
      </c>
      <c r="B75" s="6"/>
      <c r="C75" s="6"/>
      <c r="D75" s="6"/>
      <c r="E75" s="6">
        <f t="shared" si="0"/>
        <v>157414730.85</v>
      </c>
      <c r="F75" s="6">
        <f t="shared" si="1"/>
        <v>157414730.8457279</v>
      </c>
      <c r="G75" s="6">
        <f t="shared" si="2"/>
        <v>157414730.8457279</v>
      </c>
    </row>
    <row r="76" spans="1:7" ht="12.75">
      <c r="A76" s="5" t="s">
        <v>36</v>
      </c>
      <c r="B76" s="6"/>
      <c r="C76" s="6"/>
      <c r="D76" s="6"/>
      <c r="E76" s="6">
        <f t="shared" si="0"/>
        <v>157414730.85</v>
      </c>
      <c r="F76" s="6">
        <f t="shared" si="1"/>
        <v>157414730.8457279</v>
      </c>
      <c r="G76" s="6">
        <f t="shared" si="2"/>
        <v>157414730.8457279</v>
      </c>
    </row>
    <row r="77" spans="1:7" ht="12.75">
      <c r="A77" s="5" t="s">
        <v>37</v>
      </c>
      <c r="B77" s="6"/>
      <c r="C77" s="6"/>
      <c r="D77" s="6"/>
      <c r="E77" s="6">
        <f t="shared" si="0"/>
        <v>157414730.85</v>
      </c>
      <c r="F77" s="6">
        <f t="shared" si="1"/>
        <v>157414730.8457279</v>
      </c>
      <c r="G77" s="6">
        <f t="shared" si="2"/>
        <v>157414730.8457279</v>
      </c>
    </row>
    <row r="78" spans="1:7" ht="12.75">
      <c r="A78" s="5" t="s">
        <v>38</v>
      </c>
      <c r="B78" s="6"/>
      <c r="C78" s="6"/>
      <c r="D78" s="6"/>
      <c r="E78" s="6">
        <f t="shared" si="0"/>
        <v>157414730.85</v>
      </c>
      <c r="F78" s="6">
        <f t="shared" si="1"/>
        <v>157414730.8457279</v>
      </c>
      <c r="G78" s="6">
        <f t="shared" si="2"/>
        <v>157414730.8457279</v>
      </c>
    </row>
    <row r="79" spans="1:7" ht="12.75">
      <c r="A79" s="5" t="s">
        <v>39</v>
      </c>
      <c r="B79" s="6"/>
      <c r="C79" s="6"/>
      <c r="D79" s="6"/>
      <c r="E79" s="6">
        <f t="shared" si="0"/>
        <v>157414730.85</v>
      </c>
      <c r="F79" s="6">
        <f t="shared" si="1"/>
        <v>157414730.8457279</v>
      </c>
      <c r="G79" s="6">
        <f t="shared" si="2"/>
        <v>157414730.8457279</v>
      </c>
    </row>
    <row r="80" spans="1:7" ht="12.75">
      <c r="A80" s="5" t="s">
        <v>40</v>
      </c>
      <c r="B80" s="6"/>
      <c r="C80" s="6"/>
      <c r="D80" s="6"/>
      <c r="E80" s="6">
        <f t="shared" si="0"/>
        <v>157414730.85</v>
      </c>
      <c r="F80" s="6">
        <f t="shared" si="1"/>
        <v>157414730.8457279</v>
      </c>
      <c r="G80" s="6">
        <f t="shared" si="2"/>
        <v>157414730.8457279</v>
      </c>
    </row>
    <row r="81" spans="1:7" ht="12.75">
      <c r="A81" s="5" t="s">
        <v>41</v>
      </c>
      <c r="B81" s="6"/>
      <c r="C81" s="6"/>
      <c r="D81" s="6"/>
      <c r="E81" s="6">
        <f t="shared" si="0"/>
        <v>157414730.85</v>
      </c>
      <c r="F81" s="6">
        <f t="shared" si="1"/>
        <v>157414730.8457279</v>
      </c>
      <c r="G81" s="6">
        <f t="shared" si="2"/>
        <v>157414730.8457279</v>
      </c>
    </row>
    <row r="82" spans="1:7" ht="12.75">
      <c r="A82" s="5" t="s">
        <v>42</v>
      </c>
      <c r="B82" s="6"/>
      <c r="C82" s="6"/>
      <c r="D82" s="6"/>
      <c r="E82" s="6">
        <f t="shared" si="0"/>
        <v>157414730.85</v>
      </c>
      <c r="F82" s="6">
        <f t="shared" si="1"/>
        <v>157414730.8457279</v>
      </c>
      <c r="G82" s="6">
        <f t="shared" si="2"/>
        <v>157414730.8457279</v>
      </c>
    </row>
    <row r="83" spans="1:7" ht="12.75">
      <c r="A83" s="5" t="s">
        <v>43</v>
      </c>
      <c r="B83" s="6"/>
      <c r="C83" s="6"/>
      <c r="D83" s="6"/>
      <c r="E83" s="6">
        <f t="shared" si="0"/>
        <v>157414730.85</v>
      </c>
      <c r="F83" s="6">
        <f t="shared" si="1"/>
        <v>157414730.8457279</v>
      </c>
      <c r="G83" s="6">
        <f t="shared" si="2"/>
        <v>157414730.8457279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9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41" t="s">
        <v>159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82</v>
      </c>
      <c r="F4" s="31" t="s">
        <v>72</v>
      </c>
    </row>
    <row r="5" spans="1:6" ht="15.75">
      <c r="A5" t="s">
        <v>90</v>
      </c>
      <c r="B5" s="32">
        <v>22015000</v>
      </c>
      <c r="F5" s="31"/>
    </row>
    <row r="6" spans="1:2" ht="12.75">
      <c r="A6" t="s">
        <v>155</v>
      </c>
      <c r="B6" s="32">
        <v>1541050</v>
      </c>
    </row>
    <row r="7" spans="1:9" ht="12.75">
      <c r="A7" s="118" t="s">
        <v>0</v>
      </c>
      <c r="B7" s="119"/>
      <c r="C7" s="120"/>
      <c r="D7" s="27" t="s">
        <v>115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156</v>
      </c>
      <c r="C8" s="21" t="s">
        <v>117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67" t="s">
        <v>69</v>
      </c>
      <c r="G9" s="94">
        <v>157414730.85</v>
      </c>
      <c r="H9" s="71">
        <f>G9/$G$11</f>
        <v>0.8773057291246558</v>
      </c>
      <c r="I9" s="76">
        <f>H9*$B$6</f>
        <v>1351971.9938675507</v>
      </c>
    </row>
    <row r="10" spans="1:9" ht="12.75">
      <c r="A10" s="2">
        <v>2007</v>
      </c>
      <c r="B10" s="29">
        <v>14039731.0015</v>
      </c>
      <c r="C10" s="34">
        <f aca="true" t="shared" si="0" ref="C10:C16">B10/$B$17</f>
        <v>0.07824640277293432</v>
      </c>
      <c r="D10" s="10">
        <f aca="true" t="shared" si="1" ref="D10:D16">C10*$B$5</f>
        <v>1722594.5570461492</v>
      </c>
      <c r="F10" s="68" t="s">
        <v>51</v>
      </c>
      <c r="G10" s="83">
        <v>22015000</v>
      </c>
      <c r="H10" s="74">
        <f>G10/$G$11</f>
        <v>0.12269427087534418</v>
      </c>
      <c r="I10" s="77">
        <f>H10*$B$6</f>
        <v>189078.00613244914</v>
      </c>
    </row>
    <row r="11" spans="1:9" ht="12.75">
      <c r="A11" s="2">
        <v>2008</v>
      </c>
      <c r="B11" s="29">
        <v>24733891.9995</v>
      </c>
      <c r="C11" s="34">
        <f t="shared" si="0"/>
        <v>0.13784723335000962</v>
      </c>
      <c r="D11" s="10">
        <f t="shared" si="1"/>
        <v>3034706.842200462</v>
      </c>
      <c r="F11" s="47" t="s">
        <v>53</v>
      </c>
      <c r="G11" s="46">
        <f>SUM(G9:G10)</f>
        <v>179429730.85</v>
      </c>
      <c r="H11" s="99"/>
      <c r="I11" s="100">
        <f>SUM(I9:I10)</f>
        <v>1541050</v>
      </c>
    </row>
    <row r="12" spans="1:9" ht="12.75">
      <c r="A12" s="2">
        <v>2009</v>
      </c>
      <c r="B12" s="29">
        <v>42882328.997</v>
      </c>
      <c r="C12" s="34">
        <f t="shared" si="0"/>
        <v>0.23899232728762781</v>
      </c>
      <c r="D12" s="10">
        <f t="shared" si="1"/>
        <v>5261416.085237127</v>
      </c>
      <c r="F12" s="97"/>
      <c r="G12" s="32"/>
      <c r="H12" s="98"/>
      <c r="I12" s="84"/>
    </row>
    <row r="13" spans="1:9" ht="12.75">
      <c r="A13" s="2">
        <v>2010</v>
      </c>
      <c r="B13" s="29">
        <v>45025405.0035</v>
      </c>
      <c r="C13" s="34">
        <f t="shared" si="0"/>
        <v>0.25093614504023964</v>
      </c>
      <c r="D13" s="10">
        <f t="shared" si="1"/>
        <v>5524359.233060876</v>
      </c>
      <c r="F13" s="97"/>
      <c r="G13" s="32"/>
      <c r="H13" s="98"/>
      <c r="I13" s="84"/>
    </row>
    <row r="14" spans="1:9" ht="12.75">
      <c r="A14" s="2">
        <v>2011</v>
      </c>
      <c r="B14" s="29">
        <v>20002493.998</v>
      </c>
      <c r="C14" s="34">
        <f t="shared" si="0"/>
        <v>0.11147814738498138</v>
      </c>
      <c r="D14" s="10">
        <f t="shared" si="1"/>
        <v>2454191.414680365</v>
      </c>
      <c r="F14" s="97"/>
      <c r="G14" s="32"/>
      <c r="H14" s="98"/>
      <c r="I14" s="84"/>
    </row>
    <row r="15" spans="1:9" ht="12.75">
      <c r="A15" s="2">
        <v>2012</v>
      </c>
      <c r="B15" s="29">
        <v>26001779.003999997</v>
      </c>
      <c r="C15" s="34">
        <f t="shared" si="0"/>
        <v>0.1449134369128896</v>
      </c>
      <c r="D15" s="10">
        <f t="shared" si="1"/>
        <v>3190269.3136372645</v>
      </c>
      <c r="F15" s="97"/>
      <c r="G15" s="32"/>
      <c r="H15" s="84"/>
      <c r="I15" s="32"/>
    </row>
    <row r="16" spans="1:4" ht="12.75">
      <c r="A16" s="2">
        <v>2013</v>
      </c>
      <c r="B16" s="29">
        <v>6744100.9995</v>
      </c>
      <c r="C16" s="34">
        <f t="shared" si="0"/>
        <v>0.03758630725131745</v>
      </c>
      <c r="D16" s="10">
        <f t="shared" si="1"/>
        <v>827462.5541377537</v>
      </c>
    </row>
    <row r="17" spans="1:4" ht="12.75">
      <c r="A17" s="3" t="s">
        <v>3</v>
      </c>
      <c r="B17" s="30">
        <f>SUM(B10:B16)</f>
        <v>179429731.00300002</v>
      </c>
      <c r="C17" s="35"/>
      <c r="D17" s="11">
        <f>SUM(D10:D16)</f>
        <v>22014999.999999996</v>
      </c>
    </row>
    <row r="20" ht="15.75">
      <c r="A20" s="31" t="s">
        <v>84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2 (3)'!E48</f>
        <v>0</v>
      </c>
      <c r="F23" s="19">
        <f>'Project 2 (3)'!F48</f>
        <v>0</v>
      </c>
      <c r="G23" s="19">
        <f>'Project 2 (3)'!G48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2 (3)'!E49</f>
        <v>0</v>
      </c>
      <c r="F24" s="19">
        <f>'Project 2 (3)'!F49</f>
        <v>0</v>
      </c>
      <c r="G24" s="19">
        <f>'Project 2 (3)'!G49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2 (3)'!E50</f>
        <v>0</v>
      </c>
      <c r="F25" s="19">
        <f>'Project 2 (3)'!F50</f>
        <v>0</v>
      </c>
      <c r="G25" s="19">
        <f>'Project 2 (3)'!G50</f>
        <v>0</v>
      </c>
    </row>
    <row r="26" spans="1:7" ht="12.75">
      <c r="A26" s="5" t="s">
        <v>11</v>
      </c>
      <c r="B26" s="15">
        <f>D10</f>
        <v>1722594.5570461492</v>
      </c>
      <c r="C26" s="15">
        <v>0</v>
      </c>
      <c r="D26" s="15">
        <v>0</v>
      </c>
      <c r="E26" s="19">
        <f>'Project 2 (3)'!E51</f>
        <v>0</v>
      </c>
      <c r="F26" s="19">
        <f>'Project 2 (3)'!F51</f>
        <v>0</v>
      </c>
      <c r="G26" s="19">
        <f>'Project 2 (3)'!G51</f>
        <v>0</v>
      </c>
    </row>
    <row r="27" spans="1:7" ht="12.75">
      <c r="A27" s="5" t="s">
        <v>12</v>
      </c>
      <c r="B27" s="15">
        <f>B26+D11</f>
        <v>4757301.399246611</v>
      </c>
      <c r="C27" s="15">
        <v>0</v>
      </c>
      <c r="D27" s="15">
        <v>0</v>
      </c>
      <c r="E27" s="19">
        <f>'Project 2 (3)'!E52</f>
        <v>0</v>
      </c>
      <c r="F27" s="19">
        <f>'Project 2 (3)'!F52</f>
        <v>0</v>
      </c>
      <c r="G27" s="19">
        <f>'Project 2 (3)'!G52</f>
        <v>0</v>
      </c>
    </row>
    <row r="28" spans="1:7" ht="12.75">
      <c r="A28" s="5" t="s">
        <v>13</v>
      </c>
      <c r="B28" s="15">
        <f>B27</f>
        <v>4757301.399246611</v>
      </c>
      <c r="C28" s="15">
        <v>0</v>
      </c>
      <c r="D28" s="15">
        <v>0</v>
      </c>
      <c r="E28" s="19">
        <f>'Project 2 (3)'!E53</f>
        <v>0</v>
      </c>
      <c r="F28" s="19">
        <f>'Project 2 (3)'!F53</f>
        <v>0</v>
      </c>
      <c r="G28" s="19">
        <f>'Project 2 (3)'!G53</f>
        <v>0</v>
      </c>
    </row>
    <row r="29" spans="1:7" ht="12.75">
      <c r="A29" s="5" t="s">
        <v>14</v>
      </c>
      <c r="B29" s="15">
        <f>B28</f>
        <v>4757301.399246611</v>
      </c>
      <c r="C29" s="15">
        <v>0</v>
      </c>
      <c r="D29" s="15">
        <v>0</v>
      </c>
      <c r="E29" s="19">
        <f>'Project 2 (3)'!E54</f>
        <v>0</v>
      </c>
      <c r="F29" s="19">
        <f>'Project 2 (3)'!F54</f>
        <v>0</v>
      </c>
      <c r="G29" s="19">
        <f>'Project 2 (3)'!G54</f>
        <v>0</v>
      </c>
    </row>
    <row r="30" spans="1:7" ht="12.75">
      <c r="A30" s="5" t="s">
        <v>15</v>
      </c>
      <c r="B30" s="15">
        <f>B29</f>
        <v>4757301.399246611</v>
      </c>
      <c r="C30" s="15">
        <v>0</v>
      </c>
      <c r="D30" s="15">
        <v>0</v>
      </c>
      <c r="E30" s="19">
        <f>'Project 2 (3)'!E55</f>
        <v>22015000</v>
      </c>
      <c r="F30" s="19">
        <f>'Project 2 (3)'!F55</f>
        <v>0</v>
      </c>
      <c r="G30" s="19">
        <f>'Project 2 (3)'!G55</f>
        <v>0</v>
      </c>
    </row>
    <row r="31" spans="1:7" ht="12.75">
      <c r="A31" s="5" t="s">
        <v>16</v>
      </c>
      <c r="B31" s="15">
        <f>B30+D12</f>
        <v>10018717.484483737</v>
      </c>
      <c r="C31" s="15">
        <v>0</v>
      </c>
      <c r="D31" s="15">
        <v>0</v>
      </c>
      <c r="E31" s="19">
        <f>'Project 2 (3)'!E56</f>
        <v>22015000</v>
      </c>
      <c r="F31" s="19">
        <f>'Project 2 (3)'!F56</f>
        <v>2201500</v>
      </c>
      <c r="G31" s="19">
        <f>'Project 2 (3)'!G56</f>
        <v>0</v>
      </c>
    </row>
    <row r="32" spans="1:7" ht="12.75">
      <c r="A32" s="5" t="s">
        <v>17</v>
      </c>
      <c r="B32" s="15">
        <f>B31</f>
        <v>10018717.484483737</v>
      </c>
      <c r="C32" s="15">
        <v>0</v>
      </c>
      <c r="D32" s="15">
        <v>0</v>
      </c>
      <c r="E32" s="19">
        <f>'Project 2 (3)'!E57</f>
        <v>22015000</v>
      </c>
      <c r="F32" s="19">
        <f>'Project 2 (3)'!F57</f>
        <v>4403000</v>
      </c>
      <c r="G32" s="19">
        <f>'Project 2 (3)'!G57</f>
        <v>2201500</v>
      </c>
    </row>
    <row r="33" spans="1:7" ht="12.75">
      <c r="A33" s="5" t="s">
        <v>18</v>
      </c>
      <c r="B33" s="15">
        <f>B32</f>
        <v>10018717.484483737</v>
      </c>
      <c r="C33" s="15">
        <v>0</v>
      </c>
      <c r="D33" s="15">
        <v>0</v>
      </c>
      <c r="E33" s="19">
        <f>'Project 2 (3)'!E58</f>
        <v>22015000</v>
      </c>
      <c r="F33" s="19">
        <f>'Project 2 (3)'!F58</f>
        <v>6604500</v>
      </c>
      <c r="G33" s="19">
        <f>'Project 2 (3)'!G58</f>
        <v>4403000</v>
      </c>
    </row>
    <row r="34" spans="1:7" ht="12.75">
      <c r="A34" s="5" t="s">
        <v>19</v>
      </c>
      <c r="B34" s="15">
        <f>B33</f>
        <v>10018717.484483737</v>
      </c>
      <c r="C34" s="15">
        <v>0</v>
      </c>
      <c r="D34" s="15">
        <v>0</v>
      </c>
      <c r="E34" s="19">
        <f>'Project 2 (3)'!E59</f>
        <v>22015000</v>
      </c>
      <c r="F34" s="19">
        <f>'Project 2 (3)'!F59</f>
        <v>8806000</v>
      </c>
      <c r="G34" s="19">
        <f>'Project 2 (3)'!G59</f>
        <v>6604500</v>
      </c>
    </row>
    <row r="35" spans="1:7" ht="12.75">
      <c r="A35" s="5" t="s">
        <v>20</v>
      </c>
      <c r="B35" s="15">
        <f>B34+D13</f>
        <v>15543076.717544613</v>
      </c>
      <c r="C35" s="15">
        <v>0</v>
      </c>
      <c r="D35" s="15">
        <v>0</v>
      </c>
      <c r="E35" s="19">
        <f>'Project 2 (3)'!E60</f>
        <v>22015000</v>
      </c>
      <c r="F35" s="19">
        <f>'Project 2 (3)'!F60</f>
        <v>10457125</v>
      </c>
      <c r="G35" s="19">
        <f>'Project 2 (3)'!G60</f>
        <v>8806000</v>
      </c>
    </row>
    <row r="36" spans="1:7" ht="12.75">
      <c r="A36" s="5" t="s">
        <v>21</v>
      </c>
      <c r="B36" s="15">
        <f>B35</f>
        <v>15543076.717544613</v>
      </c>
      <c r="C36" s="15">
        <v>0</v>
      </c>
      <c r="D36" s="15">
        <v>0</v>
      </c>
      <c r="E36" s="19">
        <f>'Project 2 (3)'!E61</f>
        <v>22015000</v>
      </c>
      <c r="F36" s="19">
        <f>'Project 2 (3)'!F61</f>
        <v>12108250</v>
      </c>
      <c r="G36" s="19">
        <f>'Project 2 (3)'!G61</f>
        <v>10457125</v>
      </c>
    </row>
    <row r="37" spans="1:7" ht="12.75">
      <c r="A37" s="5" t="s">
        <v>22</v>
      </c>
      <c r="B37" s="15">
        <f>B36</f>
        <v>15543076.717544613</v>
      </c>
      <c r="C37" s="15">
        <v>0</v>
      </c>
      <c r="D37" s="15">
        <v>0</v>
      </c>
      <c r="E37" s="19">
        <f>'Project 2 (3)'!E62</f>
        <v>22015000</v>
      </c>
      <c r="F37" s="19">
        <f>'Project 2 (3)'!F62</f>
        <v>13759375</v>
      </c>
      <c r="G37" s="19">
        <f>'Project 2 (3)'!G62</f>
        <v>12108250</v>
      </c>
    </row>
    <row r="38" spans="1:7" ht="12.75">
      <c r="A38" s="5" t="s">
        <v>23</v>
      </c>
      <c r="B38" s="15">
        <f>B37</f>
        <v>15543076.717544613</v>
      </c>
      <c r="C38" s="15">
        <f>B26</f>
        <v>1722594.5570461492</v>
      </c>
      <c r="D38" s="15">
        <f>C38-$I$10</f>
        <v>1533516.5509137</v>
      </c>
      <c r="E38" s="19">
        <f>'Project 2 (3)'!E63</f>
        <v>22015000</v>
      </c>
      <c r="F38" s="19">
        <f>'Project 2 (3)'!F63</f>
        <v>15410500</v>
      </c>
      <c r="G38" s="19">
        <f>'Project 2 (3)'!G63</f>
        <v>13759375</v>
      </c>
    </row>
    <row r="39" spans="1:7" ht="12.75">
      <c r="A39" s="5" t="s">
        <v>24</v>
      </c>
      <c r="B39" s="15">
        <f>B38+D14</f>
        <v>17997268.132224977</v>
      </c>
      <c r="C39" s="15">
        <f>C38</f>
        <v>1722594.5570461492</v>
      </c>
      <c r="D39" s="15">
        <f aca="true" t="shared" si="2" ref="D39:D57">C39-$I$10</f>
        <v>1533516.5509137</v>
      </c>
      <c r="E39" s="19">
        <f>'Project 2 (3)'!E64</f>
        <v>22015000</v>
      </c>
      <c r="F39" s="19">
        <f>'Project 2 (3)'!F64</f>
        <v>17061625</v>
      </c>
      <c r="G39" s="19">
        <f>'Project 2 (3)'!G64</f>
        <v>15410500</v>
      </c>
    </row>
    <row r="40" spans="1:7" ht="12.75">
      <c r="A40" s="5" t="s">
        <v>25</v>
      </c>
      <c r="B40" s="15">
        <f>B39</f>
        <v>17997268.132224977</v>
      </c>
      <c r="C40" s="15">
        <f>C39</f>
        <v>1722594.5570461492</v>
      </c>
      <c r="D40" s="15">
        <f t="shared" si="2"/>
        <v>1533516.5509137</v>
      </c>
      <c r="E40" s="19">
        <f>'Project 2 (3)'!E65</f>
        <v>22015000</v>
      </c>
      <c r="F40" s="19">
        <f>'Project 2 (3)'!F65</f>
        <v>18712750</v>
      </c>
      <c r="G40" s="19">
        <f>'Project 2 (3)'!G65</f>
        <v>17061625</v>
      </c>
    </row>
    <row r="41" spans="1:7" ht="12.75">
      <c r="A41" s="5" t="s">
        <v>26</v>
      </c>
      <c r="B41" s="15">
        <f>B40</f>
        <v>17997268.132224977</v>
      </c>
      <c r="C41" s="15">
        <f>C40</f>
        <v>1722594.5570461492</v>
      </c>
      <c r="D41" s="15">
        <f t="shared" si="2"/>
        <v>1533516.5509137</v>
      </c>
      <c r="E41" s="19">
        <f>'Project 2 (3)'!E66</f>
        <v>22015000</v>
      </c>
      <c r="F41" s="19">
        <f>'Project 2 (3)'!F66</f>
        <v>20363875</v>
      </c>
      <c r="G41" s="19">
        <f>'Project 2 (3)'!G66</f>
        <v>18712750</v>
      </c>
    </row>
    <row r="42" spans="1:7" ht="12.75">
      <c r="A42" s="5" t="s">
        <v>27</v>
      </c>
      <c r="B42" s="15">
        <f>B41</f>
        <v>17997268.132224977</v>
      </c>
      <c r="C42" s="15">
        <f>B27</f>
        <v>4757301.399246611</v>
      </c>
      <c r="D42" s="15">
        <f t="shared" si="2"/>
        <v>4568223.393114162</v>
      </c>
      <c r="E42" s="19">
        <f>'Project 2 (3)'!E67</f>
        <v>22015000</v>
      </c>
      <c r="F42" s="19">
        <f>'Project 2 (3)'!F67</f>
        <v>22015000</v>
      </c>
      <c r="G42" s="19">
        <f>'Project 2 (3)'!G67</f>
        <v>20363875</v>
      </c>
    </row>
    <row r="43" spans="1:7" ht="12.75">
      <c r="A43" s="5" t="s">
        <v>28</v>
      </c>
      <c r="B43" s="15">
        <f>B42+D15</f>
        <v>21187537.44586224</v>
      </c>
      <c r="C43" s="15">
        <f>C42</f>
        <v>4757301.399246611</v>
      </c>
      <c r="D43" s="15">
        <f t="shared" si="2"/>
        <v>4568223.393114162</v>
      </c>
      <c r="E43" s="19">
        <f>'Project 2 (3)'!E68</f>
        <v>22015000</v>
      </c>
      <c r="F43" s="19">
        <f>'Project 2 (3)'!F68</f>
        <v>22015000</v>
      </c>
      <c r="G43" s="19">
        <f>'Project 2 (3)'!G68</f>
        <v>22015000</v>
      </c>
    </row>
    <row r="44" spans="1:7" ht="12.75">
      <c r="A44" s="5" t="s">
        <v>29</v>
      </c>
      <c r="B44" s="15">
        <f>B43</f>
        <v>21187537.44586224</v>
      </c>
      <c r="C44" s="15">
        <f>C43</f>
        <v>4757301.399246611</v>
      </c>
      <c r="D44" s="15">
        <f t="shared" si="2"/>
        <v>4568223.393114162</v>
      </c>
      <c r="E44" s="19">
        <f>'Project 2 (3)'!E69</f>
        <v>22015000</v>
      </c>
      <c r="F44" s="19">
        <f>'Project 2 (3)'!F69</f>
        <v>22015000</v>
      </c>
      <c r="G44" s="19">
        <f>'Project 2 (3)'!G69</f>
        <v>22015000</v>
      </c>
    </row>
    <row r="45" spans="1:7" ht="12.75">
      <c r="A45" s="5" t="s">
        <v>30</v>
      </c>
      <c r="B45" s="15">
        <f>B44</f>
        <v>21187537.44586224</v>
      </c>
      <c r="C45" s="15">
        <f>C44</f>
        <v>4757301.399246611</v>
      </c>
      <c r="D45" s="15">
        <f t="shared" si="2"/>
        <v>4568223.393114162</v>
      </c>
      <c r="E45" s="19">
        <f>'Project 2 (3)'!E70</f>
        <v>22015000</v>
      </c>
      <c r="F45" s="19">
        <f>'Project 2 (3)'!F70</f>
        <v>22015000</v>
      </c>
      <c r="G45" s="19">
        <f>'Project 2 (3)'!G70</f>
        <v>22015000</v>
      </c>
    </row>
    <row r="46" spans="1:7" ht="12.75">
      <c r="A46" s="5" t="s">
        <v>31</v>
      </c>
      <c r="B46" s="15">
        <f>B45</f>
        <v>21187537.44586224</v>
      </c>
      <c r="C46" s="15">
        <f>B34</f>
        <v>10018717.484483737</v>
      </c>
      <c r="D46" s="15">
        <f t="shared" si="2"/>
        <v>9829639.478351288</v>
      </c>
      <c r="E46" s="19">
        <f>'Project 2 (3)'!E71</f>
        <v>22015000</v>
      </c>
      <c r="F46" s="19">
        <f>'Project 2 (3)'!F71</f>
        <v>22015000</v>
      </c>
      <c r="G46" s="19">
        <f>'Project 2 (3)'!G71</f>
        <v>22015000</v>
      </c>
    </row>
    <row r="47" spans="1:7" ht="12.75">
      <c r="A47" s="5" t="s">
        <v>32</v>
      </c>
      <c r="B47" s="15">
        <f>B46+D16</f>
        <v>22014999.999999996</v>
      </c>
      <c r="C47" s="15">
        <f>C46</f>
        <v>10018717.484483737</v>
      </c>
      <c r="D47" s="15">
        <f t="shared" si="2"/>
        <v>9829639.478351288</v>
      </c>
      <c r="E47" s="19">
        <f>'Project 2 (3)'!E72</f>
        <v>22015000</v>
      </c>
      <c r="F47" s="19">
        <f>'Project 2 (3)'!F72</f>
        <v>22015000</v>
      </c>
      <c r="G47" s="19">
        <f>'Project 2 (3)'!G72</f>
        <v>22015000</v>
      </c>
    </row>
    <row r="48" spans="1:7" ht="12.75">
      <c r="A48" s="5" t="s">
        <v>33</v>
      </c>
      <c r="B48" s="15">
        <f aca="true" t="shared" si="3" ref="B48:B58">$B$47</f>
        <v>22014999.999999996</v>
      </c>
      <c r="C48" s="15">
        <f>C47</f>
        <v>10018717.484483737</v>
      </c>
      <c r="D48" s="15">
        <f t="shared" si="2"/>
        <v>9829639.478351288</v>
      </c>
      <c r="E48" s="19">
        <f>'Project 2 (3)'!E73</f>
        <v>22015000</v>
      </c>
      <c r="F48" s="19">
        <f>'Project 2 (3)'!F73</f>
        <v>22015000</v>
      </c>
      <c r="G48" s="19">
        <f>'Project 2 (3)'!G73</f>
        <v>22015000</v>
      </c>
    </row>
    <row r="49" spans="1:7" ht="12.75">
      <c r="A49" s="5" t="s">
        <v>34</v>
      </c>
      <c r="B49" s="15">
        <f t="shared" si="3"/>
        <v>22014999.999999996</v>
      </c>
      <c r="C49" s="15">
        <f>C48</f>
        <v>10018717.484483737</v>
      </c>
      <c r="D49" s="15">
        <f t="shared" si="2"/>
        <v>9829639.478351288</v>
      </c>
      <c r="E49" s="19">
        <f>'Project 2 (3)'!E74</f>
        <v>22015000</v>
      </c>
      <c r="F49" s="19">
        <f>'Project 2 (3)'!F74</f>
        <v>22015000</v>
      </c>
      <c r="G49" s="19">
        <f>'Project 2 (3)'!G74</f>
        <v>22015000</v>
      </c>
    </row>
    <row r="50" spans="1:7" ht="12.75">
      <c r="A50" s="5" t="s">
        <v>35</v>
      </c>
      <c r="B50" s="15">
        <f t="shared" si="3"/>
        <v>22014999.999999996</v>
      </c>
      <c r="C50" s="15">
        <f>B35+D14</f>
        <v>17997268.132224977</v>
      </c>
      <c r="D50" s="15">
        <f t="shared" si="2"/>
        <v>17808190.126092527</v>
      </c>
      <c r="E50" s="19">
        <f>'Project 2 (3)'!E75</f>
        <v>22015000</v>
      </c>
      <c r="F50" s="19">
        <f>'Project 2 (3)'!F75</f>
        <v>22015000</v>
      </c>
      <c r="G50" s="19">
        <f>'Project 2 (3)'!G75</f>
        <v>22015000</v>
      </c>
    </row>
    <row r="51" spans="1:7" ht="12.75">
      <c r="A51" s="5" t="s">
        <v>36</v>
      </c>
      <c r="B51" s="15">
        <f t="shared" si="3"/>
        <v>22014999.999999996</v>
      </c>
      <c r="C51" s="15">
        <f>C50</f>
        <v>17997268.132224977</v>
      </c>
      <c r="D51" s="15">
        <f t="shared" si="2"/>
        <v>17808190.126092527</v>
      </c>
      <c r="E51" s="19">
        <f>'Project 2 (3)'!E76</f>
        <v>22015000</v>
      </c>
      <c r="F51" s="19">
        <f>'Project 2 (3)'!F76</f>
        <v>22015000</v>
      </c>
      <c r="G51" s="19">
        <f>'Project 2 (3)'!G76</f>
        <v>22015000</v>
      </c>
    </row>
    <row r="52" spans="1:7" ht="12.75">
      <c r="A52" s="5" t="s">
        <v>37</v>
      </c>
      <c r="B52" s="15">
        <f t="shared" si="3"/>
        <v>22014999.999999996</v>
      </c>
      <c r="C52" s="15">
        <f>C51</f>
        <v>17997268.132224977</v>
      </c>
      <c r="D52" s="15">
        <f t="shared" si="2"/>
        <v>17808190.126092527</v>
      </c>
      <c r="E52" s="19">
        <f>'Project 2 (3)'!E77</f>
        <v>22015000</v>
      </c>
      <c r="F52" s="19">
        <f>'Project 2 (3)'!F77</f>
        <v>22015000</v>
      </c>
      <c r="G52" s="19">
        <f>'Project 2 (3)'!G77</f>
        <v>22015000</v>
      </c>
    </row>
    <row r="53" spans="1:7" ht="12.75">
      <c r="A53" s="5" t="s">
        <v>38</v>
      </c>
      <c r="B53" s="15">
        <f t="shared" si="3"/>
        <v>22014999.999999996</v>
      </c>
      <c r="C53" s="15">
        <f>C52</f>
        <v>17997268.132224977</v>
      </c>
      <c r="D53" s="15">
        <f t="shared" si="2"/>
        <v>17808190.126092527</v>
      </c>
      <c r="E53" s="19">
        <f>'Project 2 (3)'!E78</f>
        <v>22015000</v>
      </c>
      <c r="F53" s="19">
        <f>'Project 2 (3)'!F78</f>
        <v>22015000</v>
      </c>
      <c r="G53" s="19">
        <f>'Project 2 (3)'!G78</f>
        <v>22015000</v>
      </c>
    </row>
    <row r="54" spans="1:7" ht="12.75">
      <c r="A54" s="5" t="s">
        <v>39</v>
      </c>
      <c r="B54" s="15">
        <f t="shared" si="3"/>
        <v>22014999.999999996</v>
      </c>
      <c r="C54" s="15">
        <f>B46</f>
        <v>21187537.44586224</v>
      </c>
      <c r="D54" s="15">
        <f t="shared" si="2"/>
        <v>20998459.43972979</v>
      </c>
      <c r="E54" s="19">
        <f>'Project 2 (3)'!E79</f>
        <v>22015000</v>
      </c>
      <c r="F54" s="19">
        <f>'Project 2 (3)'!F79</f>
        <v>22015000</v>
      </c>
      <c r="G54" s="19">
        <f>'Project 2 (3)'!G79</f>
        <v>22015000</v>
      </c>
    </row>
    <row r="55" spans="1:7" ht="12.75">
      <c r="A55" s="5" t="s">
        <v>40</v>
      </c>
      <c r="B55" s="15">
        <f t="shared" si="3"/>
        <v>22014999.999999996</v>
      </c>
      <c r="C55" s="15">
        <f>C54</f>
        <v>21187537.44586224</v>
      </c>
      <c r="D55" s="15">
        <f t="shared" si="2"/>
        <v>20998459.43972979</v>
      </c>
      <c r="E55" s="19">
        <f>'Project 2 (3)'!E80</f>
        <v>22015000</v>
      </c>
      <c r="F55" s="19">
        <f>'Project 2 (3)'!F80</f>
        <v>22015000</v>
      </c>
      <c r="G55" s="19">
        <f>'Project 2 (3)'!G80</f>
        <v>22015000</v>
      </c>
    </row>
    <row r="56" spans="1:7" ht="12.75">
      <c r="A56" s="5" t="s">
        <v>41</v>
      </c>
      <c r="B56" s="15">
        <f t="shared" si="3"/>
        <v>22014999.999999996</v>
      </c>
      <c r="C56" s="15">
        <f>C55</f>
        <v>21187537.44586224</v>
      </c>
      <c r="D56" s="15">
        <f t="shared" si="2"/>
        <v>20998459.43972979</v>
      </c>
      <c r="E56" s="19">
        <f>'Project 2 (3)'!E81</f>
        <v>22015000</v>
      </c>
      <c r="F56" s="19">
        <f>'Project 2 (3)'!F81</f>
        <v>22015000</v>
      </c>
      <c r="G56" s="19">
        <f>'Project 2 (3)'!G81</f>
        <v>22015000</v>
      </c>
    </row>
    <row r="57" spans="1:7" ht="12.75">
      <c r="A57" s="5" t="s">
        <v>42</v>
      </c>
      <c r="B57" s="15">
        <f t="shared" si="3"/>
        <v>22014999.999999996</v>
      </c>
      <c r="C57" s="15">
        <f>C56</f>
        <v>21187537.44586224</v>
      </c>
      <c r="D57" s="15">
        <f t="shared" si="2"/>
        <v>20998459.43972979</v>
      </c>
      <c r="E57" s="19">
        <f>'Project 2 (3)'!E82</f>
        <v>22015000</v>
      </c>
      <c r="F57" s="19">
        <f>'Project 2 (3)'!F82</f>
        <v>22015000</v>
      </c>
      <c r="G57" s="19">
        <f>'Project 2 (3)'!G82</f>
        <v>22015000</v>
      </c>
    </row>
    <row r="58" spans="1:7" ht="12.75">
      <c r="A58" s="5" t="s">
        <v>43</v>
      </c>
      <c r="B58" s="15">
        <f t="shared" si="3"/>
        <v>22014999.999999996</v>
      </c>
      <c r="C58" s="15">
        <f>B47</f>
        <v>22014999.999999996</v>
      </c>
      <c r="D58" s="15">
        <f>C58</f>
        <v>22014999.999999996</v>
      </c>
      <c r="E58" s="19">
        <f>'Project 2 (3)'!E83</f>
        <v>22015000</v>
      </c>
      <c r="F58" s="19">
        <f>'Project 2 (3)'!F83</f>
        <v>22015000</v>
      </c>
      <c r="G58" s="19">
        <f>'Project 2 (3)'!G83</f>
        <v>22015000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4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37" t="s">
        <v>160</v>
      </c>
      <c r="B1" s="146"/>
      <c r="C1" s="146"/>
      <c r="D1" s="146"/>
      <c r="E1" s="146"/>
      <c r="F1" s="146"/>
      <c r="G1" s="147"/>
    </row>
    <row r="2" spans="1:7" ht="22.5" customHeight="1">
      <c r="A2" s="148" t="s">
        <v>161</v>
      </c>
      <c r="B2" s="149"/>
      <c r="C2" s="149"/>
      <c r="D2" s="149"/>
      <c r="E2" s="149"/>
      <c r="F2" s="149"/>
      <c r="G2" s="150"/>
    </row>
    <row r="4" spans="1:2" ht="12.75">
      <c r="A4" t="s">
        <v>47</v>
      </c>
      <c r="B4" s="32">
        <v>22015000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22015000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/>
      <c r="F16" s="6">
        <v>2201500</v>
      </c>
      <c r="G16" s="51">
        <v>0</v>
      </c>
    </row>
    <row r="17" spans="1:7" ht="12.75">
      <c r="A17" s="5" t="s">
        <v>17</v>
      </c>
      <c r="B17" s="6"/>
      <c r="C17" s="6"/>
      <c r="D17" s="6"/>
      <c r="E17" s="32"/>
      <c r="F17" s="6">
        <v>2201500</v>
      </c>
      <c r="G17" s="6">
        <v>2201500</v>
      </c>
    </row>
    <row r="18" spans="1:7" ht="12.75">
      <c r="A18" s="5" t="s">
        <v>18</v>
      </c>
      <c r="B18" s="6"/>
      <c r="C18" s="6"/>
      <c r="D18" s="6"/>
      <c r="E18" s="32"/>
      <c r="F18" s="6">
        <v>2201500</v>
      </c>
      <c r="G18" s="6">
        <v>2201500</v>
      </c>
    </row>
    <row r="19" spans="1:7" ht="12.75">
      <c r="A19" s="5" t="s">
        <v>19</v>
      </c>
      <c r="B19" s="6"/>
      <c r="C19" s="6"/>
      <c r="D19" s="6"/>
      <c r="E19" s="32"/>
      <c r="F19" s="6">
        <v>2201500</v>
      </c>
      <c r="G19" s="6">
        <v>2201500</v>
      </c>
    </row>
    <row r="20" spans="1:7" ht="12.75">
      <c r="A20" s="5" t="s">
        <v>20</v>
      </c>
      <c r="B20" s="6"/>
      <c r="C20" s="6"/>
      <c r="D20" s="52"/>
      <c r="E20" s="32"/>
      <c r="F20" s="52">
        <v>1651125</v>
      </c>
      <c r="G20" s="6">
        <v>2201500</v>
      </c>
    </row>
    <row r="21" spans="1:7" ht="12.75">
      <c r="A21" s="5" t="s">
        <v>21</v>
      </c>
      <c r="B21" s="6"/>
      <c r="C21" s="6"/>
      <c r="D21" s="52"/>
      <c r="E21" s="32"/>
      <c r="F21" s="52">
        <v>1651125</v>
      </c>
      <c r="G21" s="52">
        <v>1651125</v>
      </c>
    </row>
    <row r="22" spans="1:7" ht="12.75">
      <c r="A22" s="5" t="s">
        <v>22</v>
      </c>
      <c r="B22" s="6"/>
      <c r="C22" s="6"/>
      <c r="D22" s="52"/>
      <c r="E22" s="32"/>
      <c r="F22" s="52">
        <v>1651125</v>
      </c>
      <c r="G22" s="52">
        <v>1651125</v>
      </c>
    </row>
    <row r="23" spans="1:7" ht="12.75">
      <c r="A23" s="5" t="s">
        <v>23</v>
      </c>
      <c r="B23" s="6"/>
      <c r="C23" s="6"/>
      <c r="D23" s="52"/>
      <c r="E23" s="32"/>
      <c r="F23" s="52">
        <v>1651125</v>
      </c>
      <c r="G23" s="52">
        <v>1651125</v>
      </c>
    </row>
    <row r="24" spans="1:7" ht="12.75">
      <c r="A24" s="5" t="s">
        <v>24</v>
      </c>
      <c r="B24" s="6"/>
      <c r="D24" s="6"/>
      <c r="E24" s="32"/>
      <c r="F24" s="6">
        <v>1651125</v>
      </c>
      <c r="G24" s="52">
        <v>1651125</v>
      </c>
    </row>
    <row r="25" spans="1:7" ht="12.75">
      <c r="A25" s="5" t="s">
        <v>25</v>
      </c>
      <c r="B25" s="6"/>
      <c r="D25" s="6"/>
      <c r="E25" s="32"/>
      <c r="F25" s="6">
        <v>1651125</v>
      </c>
      <c r="G25" s="6">
        <v>1651125</v>
      </c>
    </row>
    <row r="26" spans="1:7" ht="12.75">
      <c r="A26" s="5" t="s">
        <v>26</v>
      </c>
      <c r="B26" s="6"/>
      <c r="D26" s="6"/>
      <c r="E26" s="32"/>
      <c r="F26" s="6">
        <v>1651125</v>
      </c>
      <c r="G26" s="6">
        <v>1651125</v>
      </c>
    </row>
    <row r="27" spans="1:7" ht="12.75">
      <c r="A27" s="5" t="s">
        <v>27</v>
      </c>
      <c r="B27" s="6"/>
      <c r="D27" s="6"/>
      <c r="E27" s="32"/>
      <c r="F27" s="6">
        <v>1651125</v>
      </c>
      <c r="G27" s="6">
        <v>1651125</v>
      </c>
    </row>
    <row r="28" spans="1:7" ht="12.75">
      <c r="A28" s="5" t="s">
        <v>28</v>
      </c>
      <c r="F28" s="6"/>
      <c r="G28" s="6">
        <v>1651125</v>
      </c>
    </row>
    <row r="29" spans="1:7" ht="12.75">
      <c r="A29" s="5" t="s">
        <v>29</v>
      </c>
      <c r="F29" s="6"/>
      <c r="G29" s="6"/>
    </row>
    <row r="30" spans="1:7" ht="12.75">
      <c r="A30" s="5" t="s">
        <v>30</v>
      </c>
      <c r="F30" s="6"/>
      <c r="G30" s="6"/>
    </row>
    <row r="31" spans="1:7" ht="12.75">
      <c r="A31" s="5" t="s">
        <v>31</v>
      </c>
      <c r="F31" s="6"/>
      <c r="G31" s="6"/>
    </row>
    <row r="32" spans="1:7" ht="12.75">
      <c r="A32" s="5" t="s">
        <v>32</v>
      </c>
      <c r="F32" s="52"/>
      <c r="G32" s="6"/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22015000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22015000</v>
      </c>
      <c r="F56" s="6">
        <f t="shared" si="1"/>
        <v>2201500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22015000</v>
      </c>
      <c r="F57" s="6">
        <f t="shared" si="1"/>
        <v>4403000</v>
      </c>
      <c r="G57" s="6">
        <f t="shared" si="2"/>
        <v>2201500</v>
      </c>
    </row>
    <row r="58" spans="1:7" ht="12.75">
      <c r="A58" s="5" t="s">
        <v>18</v>
      </c>
      <c r="B58" s="6"/>
      <c r="C58" s="6"/>
      <c r="D58" s="6"/>
      <c r="E58" s="6">
        <f t="shared" si="0"/>
        <v>22015000</v>
      </c>
      <c r="F58" s="6">
        <f t="shared" si="1"/>
        <v>6604500</v>
      </c>
      <c r="G58" s="6">
        <f t="shared" si="2"/>
        <v>4403000</v>
      </c>
    </row>
    <row r="59" spans="1:7" ht="12.75">
      <c r="A59" s="5" t="s">
        <v>19</v>
      </c>
      <c r="B59" s="6"/>
      <c r="C59" s="6"/>
      <c r="D59" s="6"/>
      <c r="E59" s="6">
        <f t="shared" si="0"/>
        <v>22015000</v>
      </c>
      <c r="F59" s="6">
        <f t="shared" si="1"/>
        <v>8806000</v>
      </c>
      <c r="G59" s="6">
        <f t="shared" si="2"/>
        <v>6604500</v>
      </c>
    </row>
    <row r="60" spans="1:7" ht="12.75">
      <c r="A60" s="5" t="s">
        <v>20</v>
      </c>
      <c r="B60" s="6"/>
      <c r="C60" s="6"/>
      <c r="D60" s="6"/>
      <c r="E60" s="6">
        <f t="shared" si="0"/>
        <v>22015000</v>
      </c>
      <c r="F60" s="6">
        <f t="shared" si="1"/>
        <v>10457125</v>
      </c>
      <c r="G60" s="6">
        <f t="shared" si="2"/>
        <v>8806000</v>
      </c>
    </row>
    <row r="61" spans="1:7" ht="12.75">
      <c r="A61" s="5" t="s">
        <v>21</v>
      </c>
      <c r="B61" s="6"/>
      <c r="C61" s="6"/>
      <c r="D61" s="6"/>
      <c r="E61" s="6">
        <f t="shared" si="0"/>
        <v>22015000</v>
      </c>
      <c r="F61" s="6">
        <f t="shared" si="1"/>
        <v>12108250</v>
      </c>
      <c r="G61" s="6">
        <f t="shared" si="2"/>
        <v>10457125</v>
      </c>
    </row>
    <row r="62" spans="1:7" ht="12.75">
      <c r="A62" s="5" t="s">
        <v>22</v>
      </c>
      <c r="B62" s="6"/>
      <c r="C62" s="6"/>
      <c r="D62" s="6"/>
      <c r="E62" s="6">
        <f t="shared" si="0"/>
        <v>22015000</v>
      </c>
      <c r="F62" s="6">
        <f t="shared" si="1"/>
        <v>13759375</v>
      </c>
      <c r="G62" s="6">
        <f t="shared" si="2"/>
        <v>12108250</v>
      </c>
    </row>
    <row r="63" spans="1:7" ht="12.75">
      <c r="A63" s="5" t="s">
        <v>23</v>
      </c>
      <c r="B63" s="6"/>
      <c r="C63" s="6"/>
      <c r="D63" s="6"/>
      <c r="E63" s="6">
        <f t="shared" si="0"/>
        <v>22015000</v>
      </c>
      <c r="F63" s="6">
        <f t="shared" si="1"/>
        <v>15410500</v>
      </c>
      <c r="G63" s="6">
        <f t="shared" si="2"/>
        <v>13759375</v>
      </c>
    </row>
    <row r="64" spans="1:7" ht="12.75">
      <c r="A64" s="5" t="s">
        <v>24</v>
      </c>
      <c r="B64" s="6"/>
      <c r="C64" s="6"/>
      <c r="D64" s="6"/>
      <c r="E64" s="6">
        <f t="shared" si="0"/>
        <v>22015000</v>
      </c>
      <c r="F64" s="6">
        <f t="shared" si="1"/>
        <v>17061625</v>
      </c>
      <c r="G64" s="6">
        <f t="shared" si="2"/>
        <v>15410500</v>
      </c>
    </row>
    <row r="65" spans="1:7" ht="12.75">
      <c r="A65" s="5" t="s">
        <v>25</v>
      </c>
      <c r="B65" s="6"/>
      <c r="C65" s="6"/>
      <c r="D65" s="6"/>
      <c r="E65" s="6">
        <f t="shared" si="0"/>
        <v>22015000</v>
      </c>
      <c r="F65" s="6">
        <f t="shared" si="1"/>
        <v>18712750</v>
      </c>
      <c r="G65" s="6">
        <f t="shared" si="2"/>
        <v>17061625</v>
      </c>
    </row>
    <row r="66" spans="1:7" ht="12.75">
      <c r="A66" s="5" t="s">
        <v>26</v>
      </c>
      <c r="B66" s="6"/>
      <c r="C66" s="6"/>
      <c r="D66" s="6"/>
      <c r="E66" s="6">
        <f t="shared" si="0"/>
        <v>22015000</v>
      </c>
      <c r="F66" s="6">
        <f t="shared" si="1"/>
        <v>20363875</v>
      </c>
      <c r="G66" s="6">
        <f t="shared" si="2"/>
        <v>18712750</v>
      </c>
    </row>
    <row r="67" spans="1:7" ht="12.75">
      <c r="A67" s="5" t="s">
        <v>27</v>
      </c>
      <c r="B67" s="6"/>
      <c r="C67" s="6"/>
      <c r="D67" s="6"/>
      <c r="E67" s="6">
        <f t="shared" si="0"/>
        <v>22015000</v>
      </c>
      <c r="F67" s="6">
        <f t="shared" si="1"/>
        <v>22015000</v>
      </c>
      <c r="G67" s="6">
        <f t="shared" si="2"/>
        <v>20363875</v>
      </c>
    </row>
    <row r="68" spans="1:7" ht="12.75">
      <c r="A68" s="5" t="s">
        <v>28</v>
      </c>
      <c r="B68" s="6"/>
      <c r="C68" s="6"/>
      <c r="D68" s="6"/>
      <c r="E68" s="6">
        <f t="shared" si="0"/>
        <v>22015000</v>
      </c>
      <c r="F68" s="6">
        <f t="shared" si="1"/>
        <v>22015000</v>
      </c>
      <c r="G68" s="6">
        <f t="shared" si="2"/>
        <v>22015000</v>
      </c>
    </row>
    <row r="69" spans="1:7" ht="12.75">
      <c r="A69" s="5" t="s">
        <v>29</v>
      </c>
      <c r="B69" s="6"/>
      <c r="C69" s="6"/>
      <c r="D69" s="6"/>
      <c r="E69" s="6">
        <f t="shared" si="0"/>
        <v>22015000</v>
      </c>
      <c r="F69" s="6">
        <f t="shared" si="1"/>
        <v>22015000</v>
      </c>
      <c r="G69" s="6">
        <f t="shared" si="2"/>
        <v>22015000</v>
      </c>
    </row>
    <row r="70" spans="1:7" ht="12.75">
      <c r="A70" s="5" t="s">
        <v>30</v>
      </c>
      <c r="B70" s="6"/>
      <c r="C70" s="6"/>
      <c r="D70" s="6"/>
      <c r="E70" s="6">
        <f t="shared" si="0"/>
        <v>22015000</v>
      </c>
      <c r="F70" s="6">
        <f t="shared" si="1"/>
        <v>22015000</v>
      </c>
      <c r="G70" s="6">
        <f t="shared" si="2"/>
        <v>22015000</v>
      </c>
    </row>
    <row r="71" spans="1:7" ht="12.75">
      <c r="A71" s="5" t="s">
        <v>31</v>
      </c>
      <c r="B71" s="6"/>
      <c r="C71" s="6"/>
      <c r="D71" s="6"/>
      <c r="E71" s="6">
        <f t="shared" si="0"/>
        <v>22015000</v>
      </c>
      <c r="F71" s="6">
        <f t="shared" si="1"/>
        <v>22015000</v>
      </c>
      <c r="G71" s="6">
        <f t="shared" si="2"/>
        <v>22015000</v>
      </c>
    </row>
    <row r="72" spans="1:7" ht="12.75">
      <c r="A72" s="5" t="s">
        <v>32</v>
      </c>
      <c r="B72" s="6"/>
      <c r="C72" s="6"/>
      <c r="D72" s="6"/>
      <c r="E72" s="6">
        <f t="shared" si="0"/>
        <v>22015000</v>
      </c>
      <c r="F72" s="6">
        <f t="shared" si="1"/>
        <v>22015000</v>
      </c>
      <c r="G72" s="6">
        <f t="shared" si="2"/>
        <v>22015000</v>
      </c>
    </row>
    <row r="73" spans="1:7" ht="12.75">
      <c r="A73" s="5" t="s">
        <v>33</v>
      </c>
      <c r="B73" s="6"/>
      <c r="C73" s="6"/>
      <c r="D73" s="6"/>
      <c r="E73" s="6">
        <f t="shared" si="0"/>
        <v>22015000</v>
      </c>
      <c r="F73" s="6">
        <f t="shared" si="1"/>
        <v>22015000</v>
      </c>
      <c r="G73" s="6">
        <f t="shared" si="2"/>
        <v>22015000</v>
      </c>
    </row>
    <row r="74" spans="1:7" ht="12.75">
      <c r="A74" s="5" t="s">
        <v>34</v>
      </c>
      <c r="B74" s="6"/>
      <c r="C74" s="6"/>
      <c r="D74" s="6"/>
      <c r="E74" s="6">
        <f t="shared" si="0"/>
        <v>22015000</v>
      </c>
      <c r="F74" s="6">
        <f t="shared" si="1"/>
        <v>22015000</v>
      </c>
      <c r="G74" s="6">
        <f t="shared" si="2"/>
        <v>22015000</v>
      </c>
    </row>
    <row r="75" spans="1:7" ht="12.75">
      <c r="A75" s="5" t="s">
        <v>35</v>
      </c>
      <c r="B75" s="6"/>
      <c r="C75" s="6"/>
      <c r="D75" s="6"/>
      <c r="E75" s="6">
        <f t="shared" si="0"/>
        <v>22015000</v>
      </c>
      <c r="F75" s="6">
        <f t="shared" si="1"/>
        <v>22015000</v>
      </c>
      <c r="G75" s="6">
        <f t="shared" si="2"/>
        <v>22015000</v>
      </c>
    </row>
    <row r="76" spans="1:7" ht="12.75">
      <c r="A76" s="5" t="s">
        <v>36</v>
      </c>
      <c r="B76" s="6"/>
      <c r="C76" s="6"/>
      <c r="D76" s="6"/>
      <c r="E76" s="6">
        <f t="shared" si="0"/>
        <v>22015000</v>
      </c>
      <c r="F76" s="6">
        <f t="shared" si="1"/>
        <v>22015000</v>
      </c>
      <c r="G76" s="6">
        <f t="shared" si="2"/>
        <v>22015000</v>
      </c>
    </row>
    <row r="77" spans="1:7" ht="12.75">
      <c r="A77" s="5" t="s">
        <v>37</v>
      </c>
      <c r="B77" s="6"/>
      <c r="C77" s="6"/>
      <c r="D77" s="6"/>
      <c r="E77" s="6">
        <f t="shared" si="0"/>
        <v>22015000</v>
      </c>
      <c r="F77" s="6">
        <f t="shared" si="1"/>
        <v>22015000</v>
      </c>
      <c r="G77" s="6">
        <f t="shared" si="2"/>
        <v>22015000</v>
      </c>
    </row>
    <row r="78" spans="1:7" ht="12.75">
      <c r="A78" s="5" t="s">
        <v>38</v>
      </c>
      <c r="B78" s="6"/>
      <c r="C78" s="6"/>
      <c r="D78" s="6"/>
      <c r="E78" s="6">
        <f t="shared" si="0"/>
        <v>22015000</v>
      </c>
      <c r="F78" s="6">
        <f t="shared" si="1"/>
        <v>22015000</v>
      </c>
      <c r="G78" s="6">
        <f t="shared" si="2"/>
        <v>22015000</v>
      </c>
    </row>
    <row r="79" spans="1:7" ht="12.75">
      <c r="A79" s="5" t="s">
        <v>39</v>
      </c>
      <c r="B79" s="6"/>
      <c r="C79" s="6"/>
      <c r="D79" s="6"/>
      <c r="E79" s="6">
        <f t="shared" si="0"/>
        <v>22015000</v>
      </c>
      <c r="F79" s="6">
        <f t="shared" si="1"/>
        <v>22015000</v>
      </c>
      <c r="G79" s="6">
        <f t="shared" si="2"/>
        <v>22015000</v>
      </c>
    </row>
    <row r="80" spans="1:7" ht="12.75">
      <c r="A80" s="5" t="s">
        <v>40</v>
      </c>
      <c r="B80" s="6"/>
      <c r="C80" s="6"/>
      <c r="D80" s="6"/>
      <c r="E80" s="6">
        <f t="shared" si="0"/>
        <v>22015000</v>
      </c>
      <c r="F80" s="6">
        <f t="shared" si="1"/>
        <v>22015000</v>
      </c>
      <c r="G80" s="6">
        <f t="shared" si="2"/>
        <v>22015000</v>
      </c>
    </row>
    <row r="81" spans="1:7" ht="12.75">
      <c r="A81" s="5" t="s">
        <v>41</v>
      </c>
      <c r="B81" s="6"/>
      <c r="C81" s="6"/>
      <c r="D81" s="6"/>
      <c r="E81" s="6">
        <f t="shared" si="0"/>
        <v>22015000</v>
      </c>
      <c r="F81" s="6">
        <f t="shared" si="1"/>
        <v>22015000</v>
      </c>
      <c r="G81" s="6">
        <f t="shared" si="2"/>
        <v>22015000</v>
      </c>
    </row>
    <row r="82" spans="1:7" ht="12.75">
      <c r="A82" s="5" t="s">
        <v>42</v>
      </c>
      <c r="B82" s="6"/>
      <c r="C82" s="6"/>
      <c r="D82" s="6"/>
      <c r="E82" s="6">
        <f t="shared" si="0"/>
        <v>22015000</v>
      </c>
      <c r="F82" s="6">
        <f t="shared" si="1"/>
        <v>22015000</v>
      </c>
      <c r="G82" s="6">
        <f t="shared" si="2"/>
        <v>22015000</v>
      </c>
    </row>
    <row r="83" spans="1:7" ht="12.75">
      <c r="A83" s="5" t="s">
        <v>43</v>
      </c>
      <c r="B83" s="6"/>
      <c r="C83" s="6"/>
      <c r="D83" s="6"/>
      <c r="E83" s="6">
        <f t="shared" si="0"/>
        <v>22015000</v>
      </c>
      <c r="F83" s="6">
        <f t="shared" si="1"/>
        <v>22015000</v>
      </c>
      <c r="G83" s="6">
        <f t="shared" si="2"/>
        <v>22015000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SheetLayoutView="100" workbookViewId="0" topLeftCell="A25">
      <selection activeCell="E23" sqref="E23"/>
    </sheetView>
  </sheetViews>
  <sheetFormatPr defaultColWidth="9.140625" defaultRowHeight="12.75"/>
  <cols>
    <col min="1" max="1" width="15.8515625" style="0" customWidth="1"/>
    <col min="2" max="2" width="13.421875" style="0" bestFit="1" customWidth="1"/>
    <col min="3" max="3" width="17.8515625" style="0" customWidth="1"/>
    <col min="4" max="4" width="26.8515625" style="0" customWidth="1"/>
    <col min="5" max="5" width="11.140625" style="0" bestFit="1" customWidth="1"/>
    <col min="6" max="6" width="11.57421875" style="0" customWidth="1"/>
    <col min="7" max="9" width="13.421875" style="0" bestFit="1" customWidth="1"/>
  </cols>
  <sheetData>
    <row r="2" spans="1:9" ht="15.75">
      <c r="A2" s="121" t="s">
        <v>162</v>
      </c>
      <c r="B2" s="122"/>
      <c r="C2" s="122"/>
      <c r="D2" s="122"/>
      <c r="E2" s="122"/>
      <c r="F2" s="122"/>
      <c r="G2" s="122"/>
      <c r="H2" s="122"/>
      <c r="I2" s="123"/>
    </row>
    <row r="4" spans="1:6" ht="15.75">
      <c r="A4" s="31" t="s">
        <v>163</v>
      </c>
      <c r="F4" s="31" t="s">
        <v>62</v>
      </c>
    </row>
    <row r="5" spans="1:6" ht="15.75">
      <c r="A5" t="s">
        <v>164</v>
      </c>
      <c r="B5" s="32">
        <v>133322500</v>
      </c>
      <c r="C5" s="6"/>
      <c r="F5" s="31"/>
    </row>
    <row r="6" spans="1:2" ht="12.75">
      <c r="A6" t="s">
        <v>63</v>
      </c>
      <c r="B6" s="84">
        <v>9332575</v>
      </c>
    </row>
    <row r="7" spans="1:9" ht="12.75">
      <c r="A7" s="118" t="s">
        <v>0</v>
      </c>
      <c r="B7" s="119"/>
      <c r="C7" s="120"/>
      <c r="D7" s="27" t="s">
        <v>165</v>
      </c>
      <c r="F7" s="38" t="s">
        <v>55</v>
      </c>
      <c r="G7" s="48"/>
      <c r="H7" s="39"/>
      <c r="I7" s="40"/>
    </row>
    <row r="8" spans="1:9" ht="82.5" customHeight="1">
      <c r="A8" s="1" t="s">
        <v>1</v>
      </c>
      <c r="B8" s="26" t="s">
        <v>2</v>
      </c>
      <c r="C8" s="21" t="s">
        <v>54</v>
      </c>
      <c r="D8" s="37"/>
      <c r="F8" s="41"/>
      <c r="G8" s="42" t="s">
        <v>48</v>
      </c>
      <c r="H8" s="43" t="s">
        <v>56</v>
      </c>
      <c r="I8" s="44" t="s">
        <v>50</v>
      </c>
    </row>
    <row r="9" spans="1:9" ht="15.75">
      <c r="A9" s="27"/>
      <c r="B9" s="28"/>
      <c r="C9" s="33"/>
      <c r="D9" s="36"/>
      <c r="F9" s="66" t="s">
        <v>57</v>
      </c>
      <c r="G9" s="79">
        <v>464000000</v>
      </c>
      <c r="H9" s="71">
        <f>G9/$G$14</f>
        <v>0.2856299294083817</v>
      </c>
      <c r="I9" s="80">
        <f>H9*$B$6</f>
        <v>2665662.738448428</v>
      </c>
    </row>
    <row r="10" spans="1:9" ht="12.75">
      <c r="A10" s="2">
        <v>2007</v>
      </c>
      <c r="B10" s="29">
        <v>121123105</v>
      </c>
      <c r="C10" s="34">
        <f aca="true" t="shared" si="0" ref="C10:C16">B10/$B$17</f>
        <v>0.07456117225792988</v>
      </c>
      <c r="D10" s="10">
        <v>6782230.002</v>
      </c>
      <c r="F10" s="66" t="s">
        <v>58</v>
      </c>
      <c r="G10" s="82">
        <v>791669892</v>
      </c>
      <c r="H10" s="87">
        <f>G10/$G$14</f>
        <v>0.48733753311789046</v>
      </c>
      <c r="I10" s="82">
        <f>H10*$B$6</f>
        <v>4548114.078137697</v>
      </c>
    </row>
    <row r="11" spans="1:9" ht="12.75">
      <c r="A11" s="2">
        <v>2008</v>
      </c>
      <c r="B11" s="29">
        <v>174427370</v>
      </c>
      <c r="C11" s="34">
        <f t="shared" si="0"/>
        <v>0.10737430468833896</v>
      </c>
      <c r="D11" s="10">
        <v>8220000.004</v>
      </c>
      <c r="F11" s="66" t="s">
        <v>59</v>
      </c>
      <c r="G11" s="82">
        <v>179429730.85</v>
      </c>
      <c r="H11" s="63">
        <f>G11/$G$14</f>
        <v>0.11045366671648799</v>
      </c>
      <c r="I11" s="80">
        <f>H11*$B$6</f>
        <v>1030817.1286566278</v>
      </c>
    </row>
    <row r="12" spans="1:9" ht="12.75">
      <c r="A12" s="2">
        <v>2009</v>
      </c>
      <c r="B12" s="29">
        <v>235241207</v>
      </c>
      <c r="C12" s="34">
        <f t="shared" si="0"/>
        <v>0.14481019254988833</v>
      </c>
      <c r="D12" s="10">
        <v>3849999.996</v>
      </c>
      <c r="F12" s="65" t="s">
        <v>60</v>
      </c>
      <c r="G12" s="83">
        <v>133322500</v>
      </c>
      <c r="H12" s="74">
        <f>G12/$G$14</f>
        <v>0.0820708971197176</v>
      </c>
      <c r="I12" s="77">
        <f>H12*$B$6</f>
        <v>765932.8026870484</v>
      </c>
    </row>
    <row r="13" spans="1:9" ht="12.75">
      <c r="A13" s="2">
        <v>2010</v>
      </c>
      <c r="B13" s="29">
        <v>247655257</v>
      </c>
      <c r="C13" s="34">
        <f t="shared" si="0"/>
        <v>0.15245205510343296</v>
      </c>
      <c r="D13" s="10">
        <v>4999999.999</v>
      </c>
      <c r="F13" s="66" t="s">
        <v>61</v>
      </c>
      <c r="G13" s="82">
        <v>56057500</v>
      </c>
      <c r="H13" s="63">
        <f>G13/$G$14</f>
        <v>0.034507973637522324</v>
      </c>
      <c r="I13" s="80">
        <f>H13*$B$6</f>
        <v>322048.25207019993</v>
      </c>
    </row>
    <row r="14" spans="1:9" ht="12.75">
      <c r="A14" s="2">
        <v>2011</v>
      </c>
      <c r="B14" s="29">
        <v>264790351</v>
      </c>
      <c r="C14" s="34">
        <f t="shared" si="0"/>
        <v>0.1630001061576874</v>
      </c>
      <c r="D14" s="10">
        <v>33620000.003</v>
      </c>
      <c r="F14" s="88" t="s">
        <v>53</v>
      </c>
      <c r="G14" s="89">
        <f>SUM(G9:G13)</f>
        <v>1624479622.85</v>
      </c>
      <c r="H14" s="90"/>
      <c r="I14" s="91">
        <f>SUM(I9:I13)</f>
        <v>9332575</v>
      </c>
    </row>
    <row r="15" spans="1:4" ht="12.75">
      <c r="A15" s="2">
        <v>2012</v>
      </c>
      <c r="B15" s="29">
        <v>282023049</v>
      </c>
      <c r="C15" s="34">
        <f t="shared" si="0"/>
        <v>0.17360824045251813</v>
      </c>
      <c r="D15" s="10">
        <v>31290000.0035</v>
      </c>
    </row>
    <row r="16" spans="1:9" ht="12.75">
      <c r="A16" s="2">
        <v>2013</v>
      </c>
      <c r="B16" s="29">
        <v>299219284</v>
      </c>
      <c r="C16" s="34">
        <f t="shared" si="0"/>
        <v>0.18419392879020435</v>
      </c>
      <c r="D16" s="10">
        <v>44560270.001</v>
      </c>
      <c r="H16" s="32"/>
      <c r="I16" s="97"/>
    </row>
    <row r="17" spans="1:9" ht="12.75">
      <c r="A17" s="3" t="s">
        <v>3</v>
      </c>
      <c r="B17" s="30">
        <f>SUM(B10:B16)</f>
        <v>1624479623</v>
      </c>
      <c r="C17" s="35"/>
      <c r="D17" s="11">
        <f>SUM(D10:D16)</f>
        <v>133322500.0085</v>
      </c>
      <c r="H17" s="32"/>
      <c r="I17" s="97"/>
    </row>
    <row r="18" spans="8:9" ht="12.75">
      <c r="H18" s="32"/>
      <c r="I18" s="97"/>
    </row>
    <row r="19" spans="8:9" ht="12.75">
      <c r="H19" s="32"/>
      <c r="I19" s="97"/>
    </row>
    <row r="20" spans="1:9" ht="15.75">
      <c r="A20" s="31" t="s">
        <v>166</v>
      </c>
      <c r="H20" s="32"/>
      <c r="I20" s="97"/>
    </row>
    <row r="21" spans="1:9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  <c r="H21" s="32"/>
      <c r="I21" s="97"/>
    </row>
    <row r="22" spans="1:9" ht="12.75">
      <c r="B22" s="14"/>
      <c r="C22" s="14"/>
      <c r="D22" s="14"/>
      <c r="E22" s="19"/>
      <c r="F22" s="19"/>
      <c r="G22" s="19"/>
      <c r="H22" s="32"/>
      <c r="I22" s="97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'Operation 1 (4)'!E23+'Operation 2 (4)'!E23+'Operation 3 (4)'!E23</f>
        <v>0</v>
      </c>
      <c r="F23" s="19">
        <f>'Operation 1 (4)'!F23+'Operation 2 (4)'!F23+'Operation 3 (4)'!F23</f>
        <v>0</v>
      </c>
      <c r="G23" s="19">
        <f>'Operation 1 (4)'!G23+'Operation 2 (4)'!G23+'Operation 3 (4)'!G23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'Operation 1 (4)'!E24+'Operation 2 (4)'!E24+'Operation 3 (4)'!E24</f>
        <v>0</v>
      </c>
      <c r="F24" s="19">
        <f>'Operation 1 (4)'!F24+'Operation 2 (4)'!F24+'Operation 3 (4)'!F24</f>
        <v>0</v>
      </c>
      <c r="G24" s="19">
        <f>'Operation 1 (4)'!G24+'Operation 2 (4)'!G24+'Operation 3 (4)'!G24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'Operation 1 (4)'!E25+'Operation 2 (4)'!E25+'Operation 3 (4)'!E25</f>
        <v>0</v>
      </c>
      <c r="F25" s="19">
        <f>'Operation 1 (4)'!F25+'Operation 2 (4)'!F25+'Operation 3 (4)'!F25</f>
        <v>0</v>
      </c>
      <c r="G25" s="19">
        <f>'Operation 1 (4)'!G25+'Operation 2 (4)'!G25+'Operation 3 (4)'!G25</f>
        <v>0</v>
      </c>
    </row>
    <row r="26" spans="1:7" ht="12.75">
      <c r="A26" s="5" t="s">
        <v>11</v>
      </c>
      <c r="B26" s="15">
        <f>D10</f>
        <v>6782230.002</v>
      </c>
      <c r="C26" s="15">
        <v>0</v>
      </c>
      <c r="D26" s="15">
        <v>0</v>
      </c>
      <c r="E26" s="19">
        <f>'Operation 1 (4)'!E26+'Operation 2 (4)'!E26+'Operation 3 (4)'!E26</f>
        <v>0</v>
      </c>
      <c r="F26" s="19">
        <f>'Operation 1 (4)'!F26+'Operation 2 (4)'!F26+'Operation 3 (4)'!F26</f>
        <v>0</v>
      </c>
      <c r="G26" s="19">
        <f>'Operation 1 (4)'!G26+'Operation 2 (4)'!G26+'Operation 3 (4)'!G26</f>
        <v>0</v>
      </c>
    </row>
    <row r="27" spans="1:7" ht="12.75">
      <c r="A27" s="5" t="s">
        <v>12</v>
      </c>
      <c r="B27" s="15">
        <f>B26+D11</f>
        <v>15002230.006000001</v>
      </c>
      <c r="C27" s="15">
        <v>0</v>
      </c>
      <c r="D27" s="15">
        <v>0</v>
      </c>
      <c r="E27" s="19">
        <f>'Operation 1 (4)'!E27+'Operation 2 (4)'!E27+'Operation 3 (4)'!E27</f>
        <v>0</v>
      </c>
      <c r="F27" s="19">
        <f>'Operation 1 (4)'!F27+'Operation 2 (4)'!F27+'Operation 3 (4)'!F27</f>
        <v>0</v>
      </c>
      <c r="G27" s="19">
        <f>'Operation 1 (4)'!G27+'Operation 2 (4)'!G27+'Operation 3 (4)'!G27</f>
        <v>0</v>
      </c>
    </row>
    <row r="28" spans="1:7" ht="12.75">
      <c r="A28" s="5" t="s">
        <v>13</v>
      </c>
      <c r="B28" s="15">
        <f>B27</f>
        <v>15002230.006000001</v>
      </c>
      <c r="C28" s="15">
        <v>0</v>
      </c>
      <c r="D28" s="15">
        <v>0</v>
      </c>
      <c r="E28" s="19">
        <f>'Operation 1 (4)'!E28+'Operation 2 (4)'!E28+'Operation 3 (4)'!E28</f>
        <v>0</v>
      </c>
      <c r="F28" s="19">
        <f>'Operation 1 (4)'!F28+'Operation 2 (4)'!F28+'Operation 3 (4)'!F28</f>
        <v>0</v>
      </c>
      <c r="G28" s="19">
        <f>'Operation 1 (4)'!G28+'Operation 2 (4)'!G28+'Operation 3 (4)'!G28</f>
        <v>0</v>
      </c>
    </row>
    <row r="29" spans="1:7" ht="12.75">
      <c r="A29" s="5" t="s">
        <v>14</v>
      </c>
      <c r="B29" s="15">
        <f>B28</f>
        <v>15002230.006000001</v>
      </c>
      <c r="C29" s="15">
        <v>0</v>
      </c>
      <c r="D29" s="15">
        <v>0</v>
      </c>
      <c r="E29" s="19">
        <f>'Operation 1 (4)'!E29+'Operation 2 (4)'!E29+'Operation 3 (4)'!E29</f>
        <v>0</v>
      </c>
      <c r="F29" s="19">
        <f>'Operation 1 (4)'!F29+'Operation 2 (4)'!F29+'Operation 3 (4)'!F29</f>
        <v>0</v>
      </c>
      <c r="G29" s="19">
        <f>'Operation 1 (4)'!G29+'Operation 2 (4)'!G29+'Operation 3 (4)'!G29</f>
        <v>0</v>
      </c>
    </row>
    <row r="30" spans="1:7" ht="12.75">
      <c r="A30" s="5" t="s">
        <v>15</v>
      </c>
      <c r="B30" s="15">
        <f>B29</f>
        <v>15002230.006000001</v>
      </c>
      <c r="C30" s="15">
        <v>0</v>
      </c>
      <c r="D30" s="15">
        <v>0</v>
      </c>
      <c r="E30" s="19">
        <f>'Operation 1 (4)'!E30+'Operation 2 (4)'!E30+'Operation 3 (4)'!E30</f>
        <v>12750000</v>
      </c>
      <c r="F30" s="19">
        <f>'Operation 1 (4)'!F30+'Operation 2 (4)'!F30+'Operation 3 (4)'!F30</f>
        <v>0</v>
      </c>
      <c r="G30" s="19">
        <f>'Operation 1 (4)'!G30+'Operation 2 (4)'!G30+'Operation 3 (4)'!G30</f>
        <v>0</v>
      </c>
    </row>
    <row r="31" spans="1:7" ht="12.75">
      <c r="A31" s="5" t="s">
        <v>16</v>
      </c>
      <c r="B31" s="15">
        <f>B30+D12</f>
        <v>18852230.002</v>
      </c>
      <c r="C31" s="15">
        <v>0</v>
      </c>
      <c r="D31" s="15">
        <v>0</v>
      </c>
      <c r="E31" s="19">
        <f>'Operation 1 (4)'!E31+'Operation 2 (4)'!E31+'Operation 3 (4)'!E31</f>
        <v>16022500</v>
      </c>
      <c r="F31" s="19">
        <f>'Operation 1 (4)'!F31+'Operation 2 (4)'!F31+'Operation 3 (4)'!F31</f>
        <v>741633.6430696942</v>
      </c>
      <c r="G31" s="19">
        <f>'Operation 1 (4)'!G31+'Operation 2 (4)'!G31+'Operation 3 (4)'!G31</f>
        <v>0</v>
      </c>
    </row>
    <row r="32" spans="1:7" ht="12.75">
      <c r="A32" s="5" t="s">
        <v>17</v>
      </c>
      <c r="B32" s="15">
        <f>B31</f>
        <v>18852230.002</v>
      </c>
      <c r="C32" s="15">
        <v>0</v>
      </c>
      <c r="D32" s="15">
        <v>0</v>
      </c>
      <c r="E32" s="19">
        <f>'Operation 1 (4)'!E32+'Operation 2 (4)'!E32+'Operation 3 (4)'!E32</f>
        <v>16022500</v>
      </c>
      <c r="F32" s="19">
        <f>'Operation 1 (4)'!F32+'Operation 2 (4)'!F32+'Operation 3 (4)'!F32</f>
        <v>1702628.9001983814</v>
      </c>
      <c r="G32" s="19">
        <f>'Operation 1 (4)'!G32+'Operation 2 (4)'!G32+'Operation 3 (4)'!G32</f>
        <v>741633.6430696942</v>
      </c>
    </row>
    <row r="33" spans="1:7" ht="12.75">
      <c r="A33" s="5" t="s">
        <v>18</v>
      </c>
      <c r="B33" s="15">
        <f>B32</f>
        <v>18852230.002</v>
      </c>
      <c r="C33" s="15">
        <v>0</v>
      </c>
      <c r="D33" s="15">
        <v>0</v>
      </c>
      <c r="E33" s="19">
        <f>'Operation 1 (4)'!E33+'Operation 2 (4)'!E33+'Operation 3 (4)'!E33</f>
        <v>16022500</v>
      </c>
      <c r="F33" s="19">
        <f>'Operation 1 (4)'!F33+'Operation 2 (4)'!F33+'Operation 3 (4)'!F33</f>
        <v>2663624.1573270685</v>
      </c>
      <c r="G33" s="19">
        <f>'Operation 1 (4)'!G33+'Operation 2 (4)'!G33+'Operation 3 (4)'!G33</f>
        <v>1702628.9001983814</v>
      </c>
    </row>
    <row r="34" spans="1:7" ht="12.75">
      <c r="A34" s="5" t="s">
        <v>19</v>
      </c>
      <c r="B34" s="15">
        <f>B33</f>
        <v>18852230.002</v>
      </c>
      <c r="C34" s="15">
        <v>0</v>
      </c>
      <c r="D34" s="15">
        <v>0</v>
      </c>
      <c r="E34" s="19">
        <f>'Operation 1 (4)'!E34+'Operation 2 (4)'!E34+'Operation 3 (4)'!E34</f>
        <v>16022500</v>
      </c>
      <c r="F34" s="19">
        <f>'Operation 1 (4)'!F34+'Operation 2 (4)'!F34+'Operation 3 (4)'!F34</f>
        <v>3624619.4144557556</v>
      </c>
      <c r="G34" s="19">
        <f>'Operation 1 (4)'!G34+'Operation 2 (4)'!G34+'Operation 3 (4)'!G34</f>
        <v>2663624.1573270685</v>
      </c>
    </row>
    <row r="35" spans="1:7" ht="12.75">
      <c r="A35" s="5" t="s">
        <v>20</v>
      </c>
      <c r="B35" s="15">
        <f>B34+D13</f>
        <v>23852230.001000002</v>
      </c>
      <c r="C35" s="15">
        <v>0</v>
      </c>
      <c r="D35" s="15">
        <v>0</v>
      </c>
      <c r="E35" s="19">
        <f>'Operation 1 (4)'!E35+'Operation 2 (4)'!E35+'Operation 3 (4)'!E35</f>
        <v>16022500</v>
      </c>
      <c r="F35" s="19">
        <f>'Operation 1 (4)'!F35+'Operation 2 (4)'!F35+'Operation 3 (4)'!F35</f>
        <v>4585614.671584442</v>
      </c>
      <c r="G35" s="19">
        <f>'Operation 1 (4)'!G35+'Operation 2 (4)'!G35+'Operation 3 (4)'!G35</f>
        <v>3624619.4144557556</v>
      </c>
    </row>
    <row r="36" spans="1:7" ht="12.75">
      <c r="A36" s="5" t="s">
        <v>21</v>
      </c>
      <c r="B36" s="15">
        <f>B35</f>
        <v>23852230.001000002</v>
      </c>
      <c r="C36" s="15">
        <v>0</v>
      </c>
      <c r="D36" s="15">
        <v>0</v>
      </c>
      <c r="E36" s="19">
        <f>'Operation 1 (4)'!E36+'Operation 2 (4)'!E36+'Operation 3 (4)'!E36</f>
        <v>16022500</v>
      </c>
      <c r="F36" s="19">
        <f>'Operation 1 (4)'!F36+'Operation 2 (4)'!F36+'Operation 3 (4)'!F36</f>
        <v>5873859.92871313</v>
      </c>
      <c r="G36" s="19">
        <f>'Operation 1 (4)'!G36+'Operation 2 (4)'!G36+'Operation 3 (4)'!G36</f>
        <v>4585614.671584442</v>
      </c>
    </row>
    <row r="37" spans="1:7" ht="12.75">
      <c r="A37" s="5" t="s">
        <v>22</v>
      </c>
      <c r="B37" s="15">
        <f>B36</f>
        <v>23852230.001000002</v>
      </c>
      <c r="C37" s="15">
        <v>0</v>
      </c>
      <c r="D37" s="15">
        <v>0</v>
      </c>
      <c r="E37" s="19">
        <f>'Operation 1 (4)'!E37+'Operation 2 (4)'!E37+'Operation 3 (4)'!E37</f>
        <v>133322500</v>
      </c>
      <c r="F37" s="19">
        <f>'Operation 1 (4)'!F37+'Operation 2 (4)'!F37+'Operation 3 (4)'!F37</f>
        <v>7162105.185841817</v>
      </c>
      <c r="G37" s="19">
        <f>'Operation 1 (4)'!G37+'Operation 2 (4)'!G37+'Operation 3 (4)'!G37</f>
        <v>5873859.92871313</v>
      </c>
    </row>
    <row r="38" spans="1:7" ht="12.75">
      <c r="A38" s="5" t="s">
        <v>23</v>
      </c>
      <c r="B38" s="15">
        <f>B37</f>
        <v>23852230.001000002</v>
      </c>
      <c r="C38" s="15">
        <f>B26</f>
        <v>6782230.002</v>
      </c>
      <c r="D38" s="15">
        <f>C38-$I$12</f>
        <v>6016297.199312951</v>
      </c>
      <c r="E38" s="19">
        <f>'Operation 1 (4)'!E38+'Operation 2 (4)'!E38+'Operation 3 (4)'!E38</f>
        <v>133322500</v>
      </c>
      <c r="F38" s="19">
        <f>'Operation 1 (4)'!F38+'Operation 2 (4)'!F38+'Operation 3 (4)'!F38</f>
        <v>20180350.442970507</v>
      </c>
      <c r="G38" s="19">
        <f>'Operation 1 (4)'!G38+'Operation 2 (4)'!G38+'Operation 3 (4)'!G38</f>
        <v>7162105.185841817</v>
      </c>
    </row>
    <row r="39" spans="1:7" ht="12.75">
      <c r="A39" s="5" t="s">
        <v>24</v>
      </c>
      <c r="B39" s="15">
        <f>B38+D14</f>
        <v>57472230.004</v>
      </c>
      <c r="C39" s="15">
        <f>C38</f>
        <v>6782230.002</v>
      </c>
      <c r="D39" s="15">
        <f aca="true" t="shared" si="1" ref="D39:D57">C39-$I$12</f>
        <v>6016297.199312951</v>
      </c>
      <c r="E39" s="19">
        <f>'Operation 1 (4)'!E39+'Operation 2 (4)'!E39+'Operation 3 (4)'!E39</f>
        <v>133322500</v>
      </c>
      <c r="F39" s="19">
        <f>'Operation 1 (4)'!F39+'Operation 2 (4)'!F39+'Operation 3 (4)'!F39</f>
        <v>30266095.700099193</v>
      </c>
      <c r="G39" s="19">
        <f>'Operation 1 (4)'!G39+'Operation 2 (4)'!G39+'Operation 3 (4)'!G39</f>
        <v>20180350.442970507</v>
      </c>
    </row>
    <row r="40" spans="1:7" ht="12.75">
      <c r="A40" s="5" t="s">
        <v>25</v>
      </c>
      <c r="B40" s="15">
        <f>B39</f>
        <v>57472230.004</v>
      </c>
      <c r="C40" s="15">
        <f>C39</f>
        <v>6782230.002</v>
      </c>
      <c r="D40" s="15">
        <f t="shared" si="1"/>
        <v>6016297.199312951</v>
      </c>
      <c r="E40" s="19">
        <f>'Operation 1 (4)'!E40+'Operation 2 (4)'!E40+'Operation 3 (4)'!E40</f>
        <v>133322500</v>
      </c>
      <c r="F40" s="19">
        <f>'Operation 1 (4)'!F40+'Operation 2 (4)'!F40+'Operation 3 (4)'!F40</f>
        <v>39779153.45722788</v>
      </c>
      <c r="G40" s="19">
        <f>'Operation 1 (4)'!G40+'Operation 2 (4)'!G40+'Operation 3 (4)'!G40</f>
        <v>30266095.700099193</v>
      </c>
    </row>
    <row r="41" spans="1:7" ht="12.75">
      <c r="A41" s="5" t="s">
        <v>26</v>
      </c>
      <c r="B41" s="15">
        <f>B40</f>
        <v>57472230.004</v>
      </c>
      <c r="C41" s="15">
        <f>C40</f>
        <v>6782230.002</v>
      </c>
      <c r="D41" s="15">
        <f t="shared" si="1"/>
        <v>6016297.199312951</v>
      </c>
      <c r="E41" s="19">
        <f>'Operation 1 (4)'!E41+'Operation 2 (4)'!E41+'Operation 3 (4)'!E41</f>
        <v>133322500</v>
      </c>
      <c r="F41" s="19">
        <f>'Operation 1 (4)'!F41+'Operation 2 (4)'!F41+'Operation 3 (4)'!F41</f>
        <v>49292211.21435657</v>
      </c>
      <c r="G41" s="19">
        <f>'Operation 1 (4)'!G41+'Operation 2 (4)'!G41+'Operation 3 (4)'!G41</f>
        <v>39779153.45722788</v>
      </c>
    </row>
    <row r="42" spans="1:7" ht="12.75">
      <c r="A42" s="5" t="s">
        <v>27</v>
      </c>
      <c r="B42" s="15">
        <f>B41</f>
        <v>57472230.004</v>
      </c>
      <c r="C42" s="15">
        <f>B27</f>
        <v>15002230.006000001</v>
      </c>
      <c r="D42" s="15">
        <f t="shared" si="1"/>
        <v>14236297.203312952</v>
      </c>
      <c r="E42" s="19">
        <f>'Operation 1 (4)'!E42+'Operation 2 (4)'!E42+'Operation 3 (4)'!E42</f>
        <v>133322500</v>
      </c>
      <c r="F42" s="19">
        <f>'Operation 1 (4)'!F42+'Operation 2 (4)'!F42+'Operation 3 (4)'!F42</f>
        <v>58805268.97148526</v>
      </c>
      <c r="G42" s="19">
        <f>'Operation 1 (4)'!G42+'Operation 2 (4)'!G42+'Operation 3 (4)'!G42</f>
        <v>49292211.21435657</v>
      </c>
    </row>
    <row r="43" spans="1:7" ht="12.75">
      <c r="A43" s="5" t="s">
        <v>28</v>
      </c>
      <c r="B43" s="15">
        <f>B42+D15</f>
        <v>88762230.0075</v>
      </c>
      <c r="C43" s="15">
        <f>C42</f>
        <v>15002230.006000001</v>
      </c>
      <c r="D43" s="15">
        <f t="shared" si="1"/>
        <v>14236297.203312952</v>
      </c>
      <c r="E43" s="19">
        <f>'Operation 1 (4)'!E43+'Operation 2 (4)'!E43+'Operation 3 (4)'!E43</f>
        <v>133322500</v>
      </c>
      <c r="F43" s="19">
        <f>'Operation 1 (4)'!F43+'Operation 2 (4)'!F43+'Operation 3 (4)'!F43</f>
        <v>68318326.72861394</v>
      </c>
      <c r="G43" s="19">
        <f>'Operation 1 (4)'!G43+'Operation 2 (4)'!G43+'Operation 3 (4)'!G43</f>
        <v>58805268.97148526</v>
      </c>
    </row>
    <row r="44" spans="1:7" ht="12.75">
      <c r="A44" s="5" t="s">
        <v>29</v>
      </c>
      <c r="B44" s="15">
        <f>B43</f>
        <v>88762230.0075</v>
      </c>
      <c r="C44" s="15">
        <f>C43</f>
        <v>15002230.006000001</v>
      </c>
      <c r="D44" s="15">
        <f t="shared" si="1"/>
        <v>14236297.203312952</v>
      </c>
      <c r="E44" s="19">
        <f>'Operation 1 (4)'!E44+'Operation 2 (4)'!E44+'Operation 3 (4)'!E44</f>
        <v>133322500</v>
      </c>
      <c r="F44" s="19">
        <f>'Operation 1 (4)'!F44+'Operation 2 (4)'!F44+'Operation 3 (4)'!F44</f>
        <v>77831384.48574263</v>
      </c>
      <c r="G44" s="19">
        <f>'Operation 1 (4)'!G44+'Operation 2 (4)'!G44+'Operation 3 (4)'!G44</f>
        <v>68318326.72861394</v>
      </c>
    </row>
    <row r="45" spans="1:7" ht="12.75">
      <c r="A45" s="5" t="s">
        <v>30</v>
      </c>
      <c r="B45" s="15">
        <f>B44</f>
        <v>88762230.0075</v>
      </c>
      <c r="C45" s="15">
        <f>C44</f>
        <v>15002230.006000001</v>
      </c>
      <c r="D45" s="15">
        <f t="shared" si="1"/>
        <v>14236297.203312952</v>
      </c>
      <c r="E45" s="19">
        <f>'Operation 1 (4)'!E45+'Operation 2 (4)'!E45+'Operation 3 (4)'!E45</f>
        <v>133322500</v>
      </c>
      <c r="F45" s="19">
        <f>'Operation 1 (4)'!F45+'Operation 2 (4)'!F45+'Operation 3 (4)'!F45</f>
        <v>87344442.24287131</v>
      </c>
      <c r="G45" s="19">
        <f>'Operation 1 (4)'!G45+'Operation 2 (4)'!G45+'Operation 3 (4)'!G45</f>
        <v>77831384.48574263</v>
      </c>
    </row>
    <row r="46" spans="1:7" ht="12.75">
      <c r="A46" s="5" t="s">
        <v>31</v>
      </c>
      <c r="B46" s="15">
        <f>B45</f>
        <v>88762230.0075</v>
      </c>
      <c r="C46" s="15">
        <f>B34</f>
        <v>18852230.002</v>
      </c>
      <c r="D46" s="15">
        <f t="shared" si="1"/>
        <v>18086297.19931295</v>
      </c>
      <c r="E46" s="19">
        <f>'Operation 1 (4)'!E46+'Operation 2 (4)'!E46+'Operation 3 (4)'!E46</f>
        <v>133322500</v>
      </c>
      <c r="F46" s="19">
        <f>'Operation 1 (4)'!F46+'Operation 2 (4)'!F46+'Operation 3 (4)'!F46</f>
        <v>96857500</v>
      </c>
      <c r="G46" s="19">
        <f>'Operation 1 (4)'!G46+'Operation 2 (4)'!G46+'Operation 3 (4)'!G46</f>
        <v>87344442.24287131</v>
      </c>
    </row>
    <row r="47" spans="1:7" ht="12.75">
      <c r="A47" s="5" t="s">
        <v>32</v>
      </c>
      <c r="B47" s="15">
        <f>B46+D16</f>
        <v>133322500.0085</v>
      </c>
      <c r="C47" s="15">
        <f>C46</f>
        <v>18852230.002</v>
      </c>
      <c r="D47" s="15">
        <f t="shared" si="1"/>
        <v>18086297.19931295</v>
      </c>
      <c r="E47" s="19">
        <f>'Operation 1 (4)'!E47+'Operation 2 (4)'!E47+'Operation 3 (4)'!E47</f>
        <v>133322500</v>
      </c>
      <c r="F47" s="19">
        <f>'Operation 1 (4)'!F47+'Operation 2 (4)'!F47+'Operation 3 (4)'!F47</f>
        <v>103041250</v>
      </c>
      <c r="G47" s="19">
        <f>'Operation 1 (4)'!G47+'Operation 2 (4)'!G47+'Operation 3 (4)'!G47</f>
        <v>96857500</v>
      </c>
    </row>
    <row r="48" spans="1:7" ht="12.75">
      <c r="A48" s="5" t="s">
        <v>33</v>
      </c>
      <c r="B48" s="15">
        <f aca="true" t="shared" si="2" ref="B48:B58">$B$47</f>
        <v>133322500.0085</v>
      </c>
      <c r="C48" s="15">
        <f>C47</f>
        <v>18852230.002</v>
      </c>
      <c r="D48" s="15">
        <f t="shared" si="1"/>
        <v>18086297.19931295</v>
      </c>
      <c r="E48" s="19">
        <f>'Operation 1 (4)'!E48+'Operation 2 (4)'!E48+'Operation 3 (4)'!E48</f>
        <v>133322500</v>
      </c>
      <c r="F48" s="19">
        <f>'Operation 1 (4)'!F48+'Operation 2 (4)'!F48+'Operation 3 (4)'!F48</f>
        <v>109225000</v>
      </c>
      <c r="G48" s="19">
        <f>'Operation 1 (4)'!G48+'Operation 2 (4)'!G48+'Operation 3 (4)'!G48</f>
        <v>103041250</v>
      </c>
    </row>
    <row r="49" spans="1:7" ht="12.75">
      <c r="A49" s="5" t="s">
        <v>34</v>
      </c>
      <c r="B49" s="15">
        <f t="shared" si="2"/>
        <v>133322500.0085</v>
      </c>
      <c r="C49" s="15">
        <f>C48</f>
        <v>18852230.002</v>
      </c>
      <c r="D49" s="15">
        <f t="shared" si="1"/>
        <v>18086297.19931295</v>
      </c>
      <c r="E49" s="19">
        <f>'Operation 1 (4)'!E49+'Operation 2 (4)'!E49+'Operation 3 (4)'!E49</f>
        <v>133322500</v>
      </c>
      <c r="F49" s="19">
        <f>'Operation 1 (4)'!F49+'Operation 2 (4)'!F49+'Operation 3 (4)'!F49</f>
        <v>115408750</v>
      </c>
      <c r="G49" s="19">
        <f>'Operation 1 (4)'!G49+'Operation 2 (4)'!G49+'Operation 3 (4)'!G49</f>
        <v>109225000</v>
      </c>
    </row>
    <row r="50" spans="1:7" ht="12.75">
      <c r="A50" s="5" t="s">
        <v>35</v>
      </c>
      <c r="B50" s="15">
        <f t="shared" si="2"/>
        <v>133322500.0085</v>
      </c>
      <c r="C50" s="15">
        <f>B35+D14</f>
        <v>57472230.004</v>
      </c>
      <c r="D50" s="15">
        <f t="shared" si="1"/>
        <v>56706297.20131295</v>
      </c>
      <c r="E50" s="19">
        <f>'Operation 1 (4)'!E50+'Operation 2 (4)'!E50+'Operation 3 (4)'!E50</f>
        <v>133322500</v>
      </c>
      <c r="F50" s="19">
        <f>'Operation 1 (4)'!F50+'Operation 2 (4)'!F50+'Operation 3 (4)'!F50</f>
        <v>121592500</v>
      </c>
      <c r="G50" s="19">
        <f>'Operation 1 (4)'!G50+'Operation 2 (4)'!G50+'Operation 3 (4)'!G50</f>
        <v>115408750</v>
      </c>
    </row>
    <row r="51" spans="1:7" ht="12.75">
      <c r="A51" s="5" t="s">
        <v>36</v>
      </c>
      <c r="B51" s="15">
        <f t="shared" si="2"/>
        <v>133322500.0085</v>
      </c>
      <c r="C51" s="15">
        <f>C50</f>
        <v>57472230.004</v>
      </c>
      <c r="D51" s="15">
        <f t="shared" si="1"/>
        <v>56706297.20131295</v>
      </c>
      <c r="E51" s="19">
        <f>'Operation 1 (4)'!E51+'Operation 2 (4)'!E51+'Operation 3 (4)'!E51</f>
        <v>133322500</v>
      </c>
      <c r="F51" s="19">
        <f>'Operation 1 (4)'!F51+'Operation 2 (4)'!F51+'Operation 3 (4)'!F51</f>
        <v>124525000</v>
      </c>
      <c r="G51" s="19">
        <f>'Operation 1 (4)'!G51+'Operation 2 (4)'!G51+'Operation 3 (4)'!G51</f>
        <v>121592500</v>
      </c>
    </row>
    <row r="52" spans="1:7" ht="12.75">
      <c r="A52" s="5" t="s">
        <v>37</v>
      </c>
      <c r="B52" s="15">
        <f t="shared" si="2"/>
        <v>133322500.0085</v>
      </c>
      <c r="C52" s="15">
        <f>C51</f>
        <v>57472230.004</v>
      </c>
      <c r="D52" s="15">
        <f t="shared" si="1"/>
        <v>56706297.20131295</v>
      </c>
      <c r="E52" s="19">
        <f>'Operation 1 (4)'!E52+'Operation 2 (4)'!E52+'Operation 3 (4)'!E52</f>
        <v>133322500</v>
      </c>
      <c r="F52" s="19">
        <f>'Operation 1 (4)'!F52+'Operation 2 (4)'!F52+'Operation 3 (4)'!F52</f>
        <v>127457500</v>
      </c>
      <c r="G52" s="19">
        <f>'Operation 1 (4)'!G52+'Operation 2 (4)'!G52+'Operation 3 (4)'!G52</f>
        <v>124525000</v>
      </c>
    </row>
    <row r="53" spans="1:7" ht="12.75">
      <c r="A53" s="5" t="s">
        <v>38</v>
      </c>
      <c r="B53" s="15">
        <f t="shared" si="2"/>
        <v>133322500.0085</v>
      </c>
      <c r="C53" s="15">
        <f>C52</f>
        <v>57472230.004</v>
      </c>
      <c r="D53" s="15">
        <f t="shared" si="1"/>
        <v>56706297.20131295</v>
      </c>
      <c r="E53" s="19">
        <f>'Operation 1 (4)'!E53+'Operation 2 (4)'!E53+'Operation 3 (4)'!E53</f>
        <v>133322500</v>
      </c>
      <c r="F53" s="19">
        <f>'Operation 1 (4)'!F53+'Operation 2 (4)'!F53+'Operation 3 (4)'!F53</f>
        <v>130390000</v>
      </c>
      <c r="G53" s="19">
        <f>'Operation 1 (4)'!G53+'Operation 2 (4)'!G53+'Operation 3 (4)'!G53</f>
        <v>127457500</v>
      </c>
    </row>
    <row r="54" spans="1:7" ht="12.75">
      <c r="A54" s="5" t="s">
        <v>39</v>
      </c>
      <c r="B54" s="15">
        <f t="shared" si="2"/>
        <v>133322500.0085</v>
      </c>
      <c r="C54" s="15">
        <f>B46</f>
        <v>88762230.0075</v>
      </c>
      <c r="D54" s="15">
        <f t="shared" si="1"/>
        <v>87996297.20481294</v>
      </c>
      <c r="E54" s="19">
        <f>'Operation 1 (4)'!E54+'Operation 2 (4)'!E54+'Operation 3 (4)'!E54</f>
        <v>133322500</v>
      </c>
      <c r="F54" s="19">
        <f>'Operation 1 (4)'!F54+'Operation 2 (4)'!F54+'Operation 3 (4)'!F54</f>
        <v>133322500</v>
      </c>
      <c r="G54" s="19">
        <f>'Operation 1 (4)'!G54+'Operation 2 (4)'!G54+'Operation 3 (4)'!G54</f>
        <v>130390000</v>
      </c>
    </row>
    <row r="55" spans="1:7" ht="12.75">
      <c r="A55" s="5" t="s">
        <v>40</v>
      </c>
      <c r="B55" s="15">
        <f t="shared" si="2"/>
        <v>133322500.0085</v>
      </c>
      <c r="C55" s="15">
        <f>C54</f>
        <v>88762230.0075</v>
      </c>
      <c r="D55" s="15">
        <f t="shared" si="1"/>
        <v>87996297.20481294</v>
      </c>
      <c r="E55" s="19">
        <f>'Operation 1 (4)'!E55+'Operation 2 (4)'!E55+'Operation 3 (4)'!E55</f>
        <v>133322500</v>
      </c>
      <c r="F55" s="19">
        <f>'Operation 1 (4)'!F55+'Operation 2 (4)'!F55+'Operation 3 (4)'!F55</f>
        <v>133322500</v>
      </c>
      <c r="G55" s="19">
        <f>'Operation 1 (4)'!G55+'Operation 2 (4)'!G55+'Operation 3 (4)'!G55</f>
        <v>133322500</v>
      </c>
    </row>
    <row r="56" spans="1:7" ht="12.75">
      <c r="A56" s="5" t="s">
        <v>41</v>
      </c>
      <c r="B56" s="15">
        <f t="shared" si="2"/>
        <v>133322500.0085</v>
      </c>
      <c r="C56" s="15">
        <f>C55</f>
        <v>88762230.0075</v>
      </c>
      <c r="D56" s="15">
        <f t="shared" si="1"/>
        <v>87996297.20481294</v>
      </c>
      <c r="E56" s="19">
        <f>'Operation 1 (4)'!E56+'Operation 2 (4)'!E56+'Operation 3 (4)'!E56</f>
        <v>133322500</v>
      </c>
      <c r="F56" s="19">
        <f>'Operation 1 (4)'!F56+'Operation 2 (4)'!F56+'Operation 3 (4)'!F56</f>
        <v>133322500</v>
      </c>
      <c r="G56" s="19">
        <f>'Operation 1 (4)'!G56+'Operation 2 (4)'!G56+'Operation 3 (4)'!G56</f>
        <v>133322500</v>
      </c>
    </row>
    <row r="57" spans="1:7" ht="12.75">
      <c r="A57" s="5" t="s">
        <v>42</v>
      </c>
      <c r="B57" s="15">
        <f t="shared" si="2"/>
        <v>133322500.0085</v>
      </c>
      <c r="C57" s="15">
        <f>C56</f>
        <v>88762230.0075</v>
      </c>
      <c r="D57" s="15">
        <f t="shared" si="1"/>
        <v>87996297.20481294</v>
      </c>
      <c r="E57" s="19">
        <f>'Operation 1 (4)'!E57+'Operation 2 (4)'!E57+'Operation 3 (4)'!E57</f>
        <v>133322500</v>
      </c>
      <c r="F57" s="19">
        <f>'Operation 1 (4)'!F57+'Operation 2 (4)'!F57+'Operation 3 (4)'!F57</f>
        <v>133322500</v>
      </c>
      <c r="G57" s="19">
        <f>'Operation 1 (4)'!G57+'Operation 2 (4)'!G57+'Operation 3 (4)'!G57</f>
        <v>133322500</v>
      </c>
    </row>
    <row r="58" spans="1:7" ht="12.75">
      <c r="A58" s="5" t="s">
        <v>43</v>
      </c>
      <c r="B58" s="15">
        <f t="shared" si="2"/>
        <v>133322500.0085</v>
      </c>
      <c r="C58" s="15">
        <f>B47</f>
        <v>133322500.0085</v>
      </c>
      <c r="D58" s="15">
        <f>C58</f>
        <v>133322500.0085</v>
      </c>
      <c r="E58" s="19">
        <f>'Operation 1 (4)'!E58+'Operation 2 (4)'!E58+'Operation 3 (4)'!E58</f>
        <v>133322500</v>
      </c>
      <c r="F58" s="19">
        <f>'Operation 1 (4)'!F58+'Operation 2 (4)'!F58+'Operation 3 (4)'!F58</f>
        <v>133322500</v>
      </c>
      <c r="G58" s="19">
        <f>'Operation 1 (4)'!G58+'Operation 2 (4)'!G58+'Operation 3 (4)'!G58</f>
        <v>133322500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16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78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65</v>
      </c>
      <c r="F4" s="31" t="s">
        <v>72</v>
      </c>
    </row>
    <row r="5" spans="1:6" ht="15.75">
      <c r="A5" t="s">
        <v>66</v>
      </c>
      <c r="B5" s="32">
        <v>256000000</v>
      </c>
      <c r="F5" s="31"/>
    </row>
    <row r="6" spans="1:2" ht="12.75">
      <c r="A6" t="s">
        <v>80</v>
      </c>
      <c r="B6" s="32">
        <v>26880000</v>
      </c>
    </row>
    <row r="7" spans="1:9" ht="12.75">
      <c r="A7" s="118" t="s">
        <v>0</v>
      </c>
      <c r="B7" s="119"/>
      <c r="C7" s="120"/>
      <c r="D7" s="27" t="s">
        <v>67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81</v>
      </c>
      <c r="C8" s="21" t="s">
        <v>118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58" t="s">
        <v>69</v>
      </c>
      <c r="G9" s="48">
        <v>256000000</v>
      </c>
      <c r="H9" s="53">
        <f>G9/$G$13</f>
        <v>0.5517241379310345</v>
      </c>
      <c r="I9" s="56">
        <f>H9*$B$6</f>
        <v>14830344.827586208</v>
      </c>
    </row>
    <row r="10" spans="1:9" ht="12.75">
      <c r="A10" s="2">
        <v>2007</v>
      </c>
      <c r="B10" s="29">
        <v>28000000</v>
      </c>
      <c r="C10" s="34">
        <f aca="true" t="shared" si="0" ref="C10:C16">B10/$B$17</f>
        <v>0.0603448275862069</v>
      </c>
      <c r="D10" s="10">
        <f aca="true" t="shared" si="1" ref="D10:D16">C10*$B$5</f>
        <v>15448275.862068966</v>
      </c>
      <c r="F10" s="55" t="s">
        <v>51</v>
      </c>
      <c r="G10" s="54">
        <v>100000000</v>
      </c>
      <c r="H10" s="63">
        <f>G10/$G$13</f>
        <v>0.21551724137931033</v>
      </c>
      <c r="I10" s="64">
        <f>H10*$B$6</f>
        <v>5793103.448275861</v>
      </c>
    </row>
    <row r="11" spans="1:9" ht="12.75">
      <c r="A11" s="2">
        <v>2008</v>
      </c>
      <c r="B11" s="29">
        <v>0</v>
      </c>
      <c r="C11" s="34">
        <f t="shared" si="0"/>
        <v>0</v>
      </c>
      <c r="D11" s="10">
        <f t="shared" si="1"/>
        <v>0</v>
      </c>
      <c r="F11" s="55" t="s">
        <v>52</v>
      </c>
      <c r="G11" s="54">
        <v>80000000</v>
      </c>
      <c r="H11" s="63">
        <f>G11/$G$13</f>
        <v>0.1724137931034483</v>
      </c>
      <c r="I11" s="64">
        <f>H11*$B$6</f>
        <v>4634482.75862069</v>
      </c>
    </row>
    <row r="12" spans="1:9" ht="12.75">
      <c r="A12" s="2">
        <v>2009</v>
      </c>
      <c r="B12" s="29">
        <v>80000000</v>
      </c>
      <c r="C12" s="34">
        <f t="shared" si="0"/>
        <v>0.1724137931034483</v>
      </c>
      <c r="D12" s="10">
        <f t="shared" si="1"/>
        <v>44137931.03448276</v>
      </c>
      <c r="F12" s="55" t="s">
        <v>83</v>
      </c>
      <c r="G12" s="54">
        <v>28000000</v>
      </c>
      <c r="H12" s="63">
        <f>G12/$G$13</f>
        <v>0.0603448275862069</v>
      </c>
      <c r="I12" s="64">
        <f>H12*$B$6</f>
        <v>1622068.9655172415</v>
      </c>
    </row>
    <row r="13" spans="1:9" ht="12.75">
      <c r="A13" s="2">
        <v>2010</v>
      </c>
      <c r="B13" s="29">
        <v>90000000</v>
      </c>
      <c r="C13" s="34">
        <f t="shared" si="0"/>
        <v>0.1939655172413793</v>
      </c>
      <c r="D13" s="10">
        <f t="shared" si="1"/>
        <v>49655172.4137931</v>
      </c>
      <c r="F13" s="47" t="s">
        <v>53</v>
      </c>
      <c r="G13" s="61">
        <f>SUM(G9:G12)</f>
        <v>464000000</v>
      </c>
      <c r="H13" s="47"/>
      <c r="I13" s="62">
        <f>SUM(I9:I12)</f>
        <v>26880000</v>
      </c>
    </row>
    <row r="14" spans="1:4" ht="12.75">
      <c r="A14" s="2">
        <v>2011</v>
      </c>
      <c r="B14" s="29">
        <v>100000000</v>
      </c>
      <c r="C14" s="34">
        <f t="shared" si="0"/>
        <v>0.21551724137931033</v>
      </c>
      <c r="D14" s="10">
        <f t="shared" si="1"/>
        <v>55172413.79310344</v>
      </c>
    </row>
    <row r="15" spans="1:9" ht="12.75">
      <c r="A15" s="2">
        <v>2012</v>
      </c>
      <c r="B15" s="29">
        <v>105000000</v>
      </c>
      <c r="C15" s="34">
        <f t="shared" si="0"/>
        <v>0.22629310344827586</v>
      </c>
      <c r="D15" s="10">
        <f t="shared" si="1"/>
        <v>57931034.48275862</v>
      </c>
      <c r="H15" s="109"/>
      <c r="I15" s="97"/>
    </row>
    <row r="16" spans="1:9" ht="12.75">
      <c r="A16" s="2">
        <v>2013</v>
      </c>
      <c r="B16" s="29">
        <v>61000000</v>
      </c>
      <c r="C16" s="34">
        <f t="shared" si="0"/>
        <v>0.1314655172413793</v>
      </c>
      <c r="D16" s="10">
        <f t="shared" si="1"/>
        <v>33655172.4137931</v>
      </c>
      <c r="H16" s="32"/>
      <c r="I16" s="97"/>
    </row>
    <row r="17" spans="1:9" ht="12.75">
      <c r="A17" s="3" t="s">
        <v>3</v>
      </c>
      <c r="B17" s="30">
        <f>SUM(B10:B16)</f>
        <v>464000000</v>
      </c>
      <c r="C17" s="35"/>
      <c r="D17" s="11">
        <f>SUM(D10:D16)</f>
        <v>256000000</v>
      </c>
      <c r="H17" s="32"/>
      <c r="I17" s="97"/>
    </row>
    <row r="18" spans="8:9" ht="12.75">
      <c r="H18" s="32"/>
      <c r="I18" s="97"/>
    </row>
    <row r="20" ht="15.75">
      <c r="A20" s="31" t="s">
        <v>73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1'!E48</f>
        <v>0</v>
      </c>
      <c r="F23" s="19">
        <f>'Project 1'!F48</f>
        <v>0</v>
      </c>
      <c r="G23" s="19">
        <f>'Project 1'!G48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1'!E49</f>
        <v>0</v>
      </c>
      <c r="F24" s="19">
        <f>'Project 1'!F49</f>
        <v>0</v>
      </c>
      <c r="G24" s="19">
        <f>'Project 1'!G49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1'!E50</f>
        <v>0</v>
      </c>
      <c r="F25" s="19">
        <f>'Project 1'!F50</f>
        <v>0</v>
      </c>
      <c r="G25" s="19">
        <f>'Project 1'!G50</f>
        <v>0</v>
      </c>
    </row>
    <row r="26" spans="1:7" ht="12.75">
      <c r="A26" s="5" t="s">
        <v>11</v>
      </c>
      <c r="B26" s="15">
        <f>D10</f>
        <v>15448275.862068966</v>
      </c>
      <c r="C26" s="15">
        <v>0</v>
      </c>
      <c r="D26" s="15">
        <v>0</v>
      </c>
      <c r="E26" s="19">
        <f>'Project 1'!E51</f>
        <v>0</v>
      </c>
      <c r="F26" s="19">
        <f>'Project 1'!F51</f>
        <v>0</v>
      </c>
      <c r="G26" s="19">
        <f>'Project 1'!G51</f>
        <v>0</v>
      </c>
    </row>
    <row r="27" spans="1:7" ht="12.75">
      <c r="A27" s="5" t="s">
        <v>12</v>
      </c>
      <c r="B27" s="15">
        <f>B26+D11</f>
        <v>15448275.862068966</v>
      </c>
      <c r="C27" s="15">
        <v>0</v>
      </c>
      <c r="D27" s="15">
        <v>0</v>
      </c>
      <c r="E27" s="19">
        <f>'Project 1'!E52</f>
        <v>0</v>
      </c>
      <c r="F27" s="19">
        <f>'Project 1'!F52</f>
        <v>0</v>
      </c>
      <c r="G27" s="19">
        <f>'Project 1'!G52</f>
        <v>0</v>
      </c>
    </row>
    <row r="28" spans="1:7" ht="12.75">
      <c r="A28" s="5" t="s">
        <v>13</v>
      </c>
      <c r="B28" s="15">
        <f>B27</f>
        <v>15448275.862068966</v>
      </c>
      <c r="C28" s="15">
        <v>0</v>
      </c>
      <c r="D28" s="15">
        <v>0</v>
      </c>
      <c r="E28" s="19">
        <f>'Project 1'!E53</f>
        <v>0</v>
      </c>
      <c r="F28" s="19">
        <f>'Project 1'!F53</f>
        <v>0</v>
      </c>
      <c r="G28" s="19">
        <f>'Project 1'!G53</f>
        <v>0</v>
      </c>
    </row>
    <row r="29" spans="1:7" ht="12.75">
      <c r="A29" s="5" t="s">
        <v>14</v>
      </c>
      <c r="B29" s="15">
        <f>B28</f>
        <v>15448275.862068966</v>
      </c>
      <c r="C29" s="15">
        <v>0</v>
      </c>
      <c r="D29" s="15">
        <v>0</v>
      </c>
      <c r="E29" s="19">
        <f>'Project 1'!E54</f>
        <v>0</v>
      </c>
      <c r="F29" s="19">
        <f>'Project 1'!F54</f>
        <v>0</v>
      </c>
      <c r="G29" s="19">
        <f>'Project 1'!G54</f>
        <v>0</v>
      </c>
    </row>
    <row r="30" spans="1:7" ht="12.75">
      <c r="A30" s="5" t="s">
        <v>15</v>
      </c>
      <c r="B30" s="15">
        <f>B29</f>
        <v>15448275.862068966</v>
      </c>
      <c r="C30" s="15">
        <v>0</v>
      </c>
      <c r="D30" s="15">
        <v>0</v>
      </c>
      <c r="E30" s="19">
        <f>'Project 1'!E55</f>
        <v>0</v>
      </c>
      <c r="F30" s="19">
        <f>'Project 1'!F55</f>
        <v>0</v>
      </c>
      <c r="G30" s="19">
        <f>'Project 1'!G55</f>
        <v>0</v>
      </c>
    </row>
    <row r="31" spans="1:7" ht="12.75">
      <c r="A31" s="5" t="s">
        <v>16</v>
      </c>
      <c r="B31" s="15">
        <f>B30+D12</f>
        <v>59586206.89655173</v>
      </c>
      <c r="C31" s="15">
        <v>0</v>
      </c>
      <c r="D31" s="15">
        <v>0</v>
      </c>
      <c r="E31" s="19">
        <f>'Project 1'!E56</f>
        <v>0</v>
      </c>
      <c r="F31" s="19">
        <f>'Project 1'!F56</f>
        <v>0</v>
      </c>
      <c r="G31" s="19">
        <f>'Project 1'!G56</f>
        <v>0</v>
      </c>
    </row>
    <row r="32" spans="1:7" ht="12.75">
      <c r="A32" s="5" t="s">
        <v>17</v>
      </c>
      <c r="B32" s="15">
        <f>B31</f>
        <v>59586206.89655173</v>
      </c>
      <c r="C32" s="15">
        <v>0</v>
      </c>
      <c r="D32" s="15">
        <v>0</v>
      </c>
      <c r="E32" s="19">
        <f>'Project 1'!E57</f>
        <v>0</v>
      </c>
      <c r="F32" s="19">
        <f>'Project 1'!F57</f>
        <v>0</v>
      </c>
      <c r="G32" s="19">
        <f>'Project 1'!G57</f>
        <v>0</v>
      </c>
    </row>
    <row r="33" spans="1:7" ht="12.75">
      <c r="A33" s="5" t="s">
        <v>18</v>
      </c>
      <c r="B33" s="15">
        <f>B32</f>
        <v>59586206.89655173</v>
      </c>
      <c r="C33" s="15">
        <v>0</v>
      </c>
      <c r="D33" s="15">
        <v>0</v>
      </c>
      <c r="E33" s="19">
        <f>'Project 1'!E58</f>
        <v>0</v>
      </c>
      <c r="F33" s="19">
        <f>'Project 1'!F58</f>
        <v>0</v>
      </c>
      <c r="G33" s="19">
        <f>'Project 1'!G58</f>
        <v>0</v>
      </c>
    </row>
    <row r="34" spans="1:7" ht="12.75">
      <c r="A34" s="5" t="s">
        <v>19</v>
      </c>
      <c r="B34" s="15">
        <f>B33</f>
        <v>59586206.89655173</v>
      </c>
      <c r="C34" s="15">
        <v>0</v>
      </c>
      <c r="D34" s="15">
        <v>0</v>
      </c>
      <c r="E34" s="19">
        <f>'Project 1'!E59</f>
        <v>0</v>
      </c>
      <c r="F34" s="19">
        <f>'Project 1'!F59</f>
        <v>0</v>
      </c>
      <c r="G34" s="19">
        <f>'Project 1'!G59</f>
        <v>0</v>
      </c>
    </row>
    <row r="35" spans="1:7" ht="12.75">
      <c r="A35" s="5" t="s">
        <v>20</v>
      </c>
      <c r="B35" s="15">
        <f>B34+D13</f>
        <v>109241379.31034483</v>
      </c>
      <c r="C35" s="15">
        <v>0</v>
      </c>
      <c r="D35" s="15">
        <v>0</v>
      </c>
      <c r="E35" s="19">
        <f>'Project 1'!E60</f>
        <v>256000000</v>
      </c>
      <c r="F35" s="19">
        <f>'Project 1'!F60</f>
        <v>0</v>
      </c>
      <c r="G35" s="19">
        <f>'Project 1'!G60</f>
        <v>0</v>
      </c>
    </row>
    <row r="36" spans="1:7" ht="12.75">
      <c r="A36" s="5" t="s">
        <v>21</v>
      </c>
      <c r="B36" s="15">
        <f>B35</f>
        <v>109241379.31034483</v>
      </c>
      <c r="C36" s="15">
        <v>0</v>
      </c>
      <c r="D36" s="15">
        <v>0</v>
      </c>
      <c r="E36" s="19">
        <f>'Project 1'!E61</f>
        <v>256000000</v>
      </c>
      <c r="F36" s="19">
        <f>'Project 1'!F61</f>
        <v>25600000</v>
      </c>
      <c r="G36" s="19">
        <f>'Project 1'!G61</f>
        <v>0</v>
      </c>
    </row>
    <row r="37" spans="1:7" ht="12.75">
      <c r="A37" s="5" t="s">
        <v>22</v>
      </c>
      <c r="B37" s="15">
        <f>B36</f>
        <v>109241379.31034483</v>
      </c>
      <c r="C37" s="15">
        <v>0</v>
      </c>
      <c r="D37" s="15">
        <v>0</v>
      </c>
      <c r="E37" s="19">
        <f>'Project 1'!E62</f>
        <v>256000000</v>
      </c>
      <c r="F37" s="19">
        <f>'Project 1'!F62</f>
        <v>38400000</v>
      </c>
      <c r="G37" s="19">
        <f>'Project 1'!G62</f>
        <v>25600000</v>
      </c>
    </row>
    <row r="38" spans="1:7" ht="12.75">
      <c r="A38" s="5" t="s">
        <v>23</v>
      </c>
      <c r="B38" s="15">
        <f>B37</f>
        <v>109241379.31034483</v>
      </c>
      <c r="C38" s="15">
        <f>B26</f>
        <v>15448275.862068966</v>
      </c>
      <c r="D38" s="15">
        <f>C38-$I$9</f>
        <v>617931.0344827585</v>
      </c>
      <c r="E38" s="19">
        <f>'Project 1'!E63</f>
        <v>256000000</v>
      </c>
      <c r="F38" s="19">
        <f>'Project 1'!F63</f>
        <v>51200000</v>
      </c>
      <c r="G38" s="19">
        <f>'Project 1'!G63</f>
        <v>38400000</v>
      </c>
    </row>
    <row r="39" spans="1:7" ht="12.75">
      <c r="A39" s="5" t="s">
        <v>24</v>
      </c>
      <c r="B39" s="15">
        <f>B38+D14</f>
        <v>164413793.10344827</v>
      </c>
      <c r="C39" s="15">
        <f>C38</f>
        <v>15448275.862068966</v>
      </c>
      <c r="D39" s="15">
        <f aca="true" t="shared" si="2" ref="D39:D57">C39-$I$9</f>
        <v>617931.0344827585</v>
      </c>
      <c r="E39" s="19">
        <f>'Project 1'!E64</f>
        <v>256000000</v>
      </c>
      <c r="F39" s="19">
        <f>'Project 1'!F64</f>
        <v>64000000</v>
      </c>
      <c r="G39" s="19">
        <f>'Project 1'!G64</f>
        <v>51200000</v>
      </c>
    </row>
    <row r="40" spans="1:7" ht="12.75">
      <c r="A40" s="5" t="s">
        <v>25</v>
      </c>
      <c r="B40" s="15">
        <f>B39</f>
        <v>164413793.10344827</v>
      </c>
      <c r="C40" s="15">
        <f>C39</f>
        <v>15448275.862068966</v>
      </c>
      <c r="D40" s="15">
        <f t="shared" si="2"/>
        <v>617931.0344827585</v>
      </c>
      <c r="E40" s="19">
        <f>'Project 1'!E65</f>
        <v>256000000</v>
      </c>
      <c r="F40" s="19">
        <f>'Project 1'!F65</f>
        <v>76800000</v>
      </c>
      <c r="G40" s="19">
        <f>'Project 1'!G65</f>
        <v>64000000</v>
      </c>
    </row>
    <row r="41" spans="1:7" ht="12.75">
      <c r="A41" s="5" t="s">
        <v>26</v>
      </c>
      <c r="B41" s="15">
        <f>B40</f>
        <v>164413793.10344827</v>
      </c>
      <c r="C41" s="15">
        <f>C40</f>
        <v>15448275.862068966</v>
      </c>
      <c r="D41" s="15">
        <f t="shared" si="2"/>
        <v>617931.0344827585</v>
      </c>
      <c r="E41" s="19">
        <f>'Project 1'!E66</f>
        <v>256000000</v>
      </c>
      <c r="F41" s="19">
        <f>'Project 1'!F66</f>
        <v>89600000</v>
      </c>
      <c r="G41" s="19">
        <f>'Project 1'!G66</f>
        <v>76800000</v>
      </c>
    </row>
    <row r="42" spans="1:7" ht="12.75">
      <c r="A42" s="5" t="s">
        <v>27</v>
      </c>
      <c r="B42" s="15">
        <f>B41</f>
        <v>164413793.10344827</v>
      </c>
      <c r="C42" s="15">
        <f>B27</f>
        <v>15448275.862068966</v>
      </c>
      <c r="D42" s="15">
        <f t="shared" si="2"/>
        <v>617931.0344827585</v>
      </c>
      <c r="E42" s="19">
        <f>'Project 1'!E67</f>
        <v>256000000</v>
      </c>
      <c r="F42" s="19">
        <f>'Project 1'!F67</f>
        <v>102400000</v>
      </c>
      <c r="G42" s="19">
        <f>'Project 1'!G67</f>
        <v>89600000</v>
      </c>
    </row>
    <row r="43" spans="1:7" ht="12.75">
      <c r="A43" s="5" t="s">
        <v>28</v>
      </c>
      <c r="B43" s="15">
        <f>B42+D15</f>
        <v>222344827.58620688</v>
      </c>
      <c r="C43" s="15">
        <f>C42</f>
        <v>15448275.862068966</v>
      </c>
      <c r="D43" s="15">
        <f t="shared" si="2"/>
        <v>617931.0344827585</v>
      </c>
      <c r="E43" s="19">
        <f>'Project 1'!E68</f>
        <v>256000000</v>
      </c>
      <c r="F43" s="19">
        <f>'Project 1'!F68</f>
        <v>115200000</v>
      </c>
      <c r="G43" s="19">
        <f>'Project 1'!G68</f>
        <v>102400000</v>
      </c>
    </row>
    <row r="44" spans="1:7" ht="12.75">
      <c r="A44" s="5" t="s">
        <v>29</v>
      </c>
      <c r="B44" s="15">
        <f>B43</f>
        <v>222344827.58620688</v>
      </c>
      <c r="C44" s="15">
        <f>C43</f>
        <v>15448275.862068966</v>
      </c>
      <c r="D44" s="15">
        <f t="shared" si="2"/>
        <v>617931.0344827585</v>
      </c>
      <c r="E44" s="19">
        <f>'Project 1'!E69</f>
        <v>256000000</v>
      </c>
      <c r="F44" s="19">
        <f>'Project 1'!F69</f>
        <v>128000000</v>
      </c>
      <c r="G44" s="19">
        <f>'Project 1'!G69</f>
        <v>115200000</v>
      </c>
    </row>
    <row r="45" spans="1:7" ht="12.75">
      <c r="A45" s="5" t="s">
        <v>30</v>
      </c>
      <c r="B45" s="15">
        <f>B44</f>
        <v>222344827.58620688</v>
      </c>
      <c r="C45" s="15">
        <f>C44</f>
        <v>15448275.862068966</v>
      </c>
      <c r="D45" s="15">
        <f t="shared" si="2"/>
        <v>617931.0344827585</v>
      </c>
      <c r="E45" s="19">
        <f>'Project 1'!E70</f>
        <v>256000000</v>
      </c>
      <c r="F45" s="19">
        <f>'Project 1'!F70</f>
        <v>140800000</v>
      </c>
      <c r="G45" s="19">
        <f>'Project 1'!G70</f>
        <v>128000000</v>
      </c>
    </row>
    <row r="46" spans="1:7" ht="12.75">
      <c r="A46" s="5" t="s">
        <v>31</v>
      </c>
      <c r="B46" s="15">
        <f>B45</f>
        <v>222344827.58620688</v>
      </c>
      <c r="C46" s="15">
        <f>B34</f>
        <v>59586206.89655173</v>
      </c>
      <c r="D46" s="15">
        <f t="shared" si="2"/>
        <v>44755862.068965524</v>
      </c>
      <c r="E46" s="19">
        <f>'Project 1'!E71</f>
        <v>256000000</v>
      </c>
      <c r="F46" s="19">
        <f>'Project 1'!F71</f>
        <v>153600000</v>
      </c>
      <c r="G46" s="19">
        <f>'Project 1'!G71</f>
        <v>140800000</v>
      </c>
    </row>
    <row r="47" spans="1:7" ht="12.75">
      <c r="A47" s="5" t="s">
        <v>32</v>
      </c>
      <c r="B47" s="15">
        <f>B46+D16</f>
        <v>256000000</v>
      </c>
      <c r="C47" s="15">
        <f>C46</f>
        <v>59586206.89655173</v>
      </c>
      <c r="D47" s="15">
        <f t="shared" si="2"/>
        <v>44755862.068965524</v>
      </c>
      <c r="E47" s="19">
        <f>'Project 1'!E72</f>
        <v>256000000</v>
      </c>
      <c r="F47" s="19">
        <f>'Project 1'!F72</f>
        <v>166400000</v>
      </c>
      <c r="G47" s="19">
        <f>'Project 1'!G72</f>
        <v>153600000</v>
      </c>
    </row>
    <row r="48" spans="1:7" ht="12.75">
      <c r="A48" s="5" t="s">
        <v>33</v>
      </c>
      <c r="B48" s="15">
        <f aca="true" t="shared" si="3" ref="B48:B58">$B$47</f>
        <v>256000000</v>
      </c>
      <c r="C48" s="15">
        <f>C47</f>
        <v>59586206.89655173</v>
      </c>
      <c r="D48" s="15">
        <f t="shared" si="2"/>
        <v>44755862.068965524</v>
      </c>
      <c r="E48" s="19">
        <f>'Project 1'!E73</f>
        <v>256000000</v>
      </c>
      <c r="F48" s="19">
        <f>'Project 1'!F73</f>
        <v>179200000</v>
      </c>
      <c r="G48" s="19">
        <f>'Project 1'!G73</f>
        <v>166400000</v>
      </c>
    </row>
    <row r="49" spans="1:7" ht="12.75">
      <c r="A49" s="5" t="s">
        <v>34</v>
      </c>
      <c r="B49" s="15">
        <f t="shared" si="3"/>
        <v>256000000</v>
      </c>
      <c r="C49" s="15">
        <f>C48</f>
        <v>59586206.89655173</v>
      </c>
      <c r="D49" s="15">
        <f t="shared" si="2"/>
        <v>44755862.068965524</v>
      </c>
      <c r="E49" s="19">
        <f>'Project 1'!E74</f>
        <v>256000000</v>
      </c>
      <c r="F49" s="19">
        <f>'Project 1'!F74</f>
        <v>192000000</v>
      </c>
      <c r="G49" s="19">
        <f>'Project 1'!G74</f>
        <v>179200000</v>
      </c>
    </row>
    <row r="50" spans="1:7" ht="12.75">
      <c r="A50" s="5" t="s">
        <v>35</v>
      </c>
      <c r="B50" s="15">
        <f t="shared" si="3"/>
        <v>256000000</v>
      </c>
      <c r="C50" s="15">
        <f>B35+D14</f>
        <v>164413793.10344827</v>
      </c>
      <c r="D50" s="15">
        <f t="shared" si="2"/>
        <v>149583448.27586207</v>
      </c>
      <c r="E50" s="19">
        <f>'Project 1'!E75</f>
        <v>256000000</v>
      </c>
      <c r="F50" s="19">
        <f>'Project 1'!F75</f>
        <v>204800000</v>
      </c>
      <c r="G50" s="19">
        <f>'Project 1'!G75</f>
        <v>192000000</v>
      </c>
    </row>
    <row r="51" spans="1:7" ht="12.75">
      <c r="A51" s="5" t="s">
        <v>36</v>
      </c>
      <c r="B51" s="15">
        <f t="shared" si="3"/>
        <v>256000000</v>
      </c>
      <c r="C51" s="15">
        <f>C50</f>
        <v>164413793.10344827</v>
      </c>
      <c r="D51" s="15">
        <f t="shared" si="2"/>
        <v>149583448.27586207</v>
      </c>
      <c r="E51" s="19">
        <f>'Project 1'!E76</f>
        <v>256000000</v>
      </c>
      <c r="F51" s="19">
        <f>'Project 1'!F76</f>
        <v>217600000</v>
      </c>
      <c r="G51" s="19">
        <f>'Project 1'!G76</f>
        <v>204800000</v>
      </c>
    </row>
    <row r="52" spans="1:7" ht="12.75">
      <c r="A52" s="5" t="s">
        <v>37</v>
      </c>
      <c r="B52" s="15">
        <f t="shared" si="3"/>
        <v>256000000</v>
      </c>
      <c r="C52" s="15">
        <f>C51</f>
        <v>164413793.10344827</v>
      </c>
      <c r="D52" s="15">
        <f t="shared" si="2"/>
        <v>149583448.27586207</v>
      </c>
      <c r="E52" s="19">
        <f>'Project 1'!E77</f>
        <v>256000000</v>
      </c>
      <c r="F52" s="19">
        <f>'Project 1'!F77</f>
        <v>230400000</v>
      </c>
      <c r="G52" s="19">
        <f>'Project 1'!G77</f>
        <v>217600000</v>
      </c>
    </row>
    <row r="53" spans="1:7" ht="12.75">
      <c r="A53" s="5" t="s">
        <v>38</v>
      </c>
      <c r="B53" s="15">
        <f t="shared" si="3"/>
        <v>256000000</v>
      </c>
      <c r="C53" s="15">
        <f>C52</f>
        <v>164413793.10344827</v>
      </c>
      <c r="D53" s="15">
        <f t="shared" si="2"/>
        <v>149583448.27586207</v>
      </c>
      <c r="E53" s="19">
        <f>'Project 1'!E78</f>
        <v>256000000</v>
      </c>
      <c r="F53" s="19">
        <f>'Project 1'!F78</f>
        <v>243200000</v>
      </c>
      <c r="G53" s="19">
        <f>'Project 1'!G78</f>
        <v>230400000</v>
      </c>
    </row>
    <row r="54" spans="1:7" ht="12.75">
      <c r="A54" s="5" t="s">
        <v>39</v>
      </c>
      <c r="B54" s="15">
        <f t="shared" si="3"/>
        <v>256000000</v>
      </c>
      <c r="C54" s="15">
        <f>B46</f>
        <v>222344827.58620688</v>
      </c>
      <c r="D54" s="15">
        <f t="shared" si="2"/>
        <v>207514482.75862068</v>
      </c>
      <c r="E54" s="19">
        <f>'Project 1'!E79</f>
        <v>256000000</v>
      </c>
      <c r="F54" s="19">
        <f>'Project 1'!F79</f>
        <v>249600000</v>
      </c>
      <c r="G54" s="19">
        <f>'Project 1'!G79</f>
        <v>243200000</v>
      </c>
    </row>
    <row r="55" spans="1:7" ht="12.75">
      <c r="A55" s="5" t="s">
        <v>40</v>
      </c>
      <c r="B55" s="15">
        <f t="shared" si="3"/>
        <v>256000000</v>
      </c>
      <c r="C55" s="15">
        <f>C54</f>
        <v>222344827.58620688</v>
      </c>
      <c r="D55" s="15">
        <f t="shared" si="2"/>
        <v>207514482.75862068</v>
      </c>
      <c r="E55" s="19">
        <f>'Project 1'!E80</f>
        <v>256000000</v>
      </c>
      <c r="F55" s="19">
        <f>'Project 1'!F80</f>
        <v>256000000</v>
      </c>
      <c r="G55" s="19">
        <f>'Project 1'!G80</f>
        <v>249600000</v>
      </c>
    </row>
    <row r="56" spans="1:7" ht="12.75">
      <c r="A56" s="5" t="s">
        <v>41</v>
      </c>
      <c r="B56" s="15">
        <f t="shared" si="3"/>
        <v>256000000</v>
      </c>
      <c r="C56" s="15">
        <f>C55</f>
        <v>222344827.58620688</v>
      </c>
      <c r="D56" s="15">
        <f t="shared" si="2"/>
        <v>207514482.75862068</v>
      </c>
      <c r="E56" s="19">
        <f>'Project 1'!E81</f>
        <v>256000000</v>
      </c>
      <c r="F56" s="19">
        <f>'Project 1'!F81</f>
        <v>256000000</v>
      </c>
      <c r="G56" s="19">
        <f>'Project 1'!G81</f>
        <v>256000000</v>
      </c>
    </row>
    <row r="57" spans="1:7" ht="12.75">
      <c r="A57" s="5" t="s">
        <v>42</v>
      </c>
      <c r="B57" s="15">
        <f t="shared" si="3"/>
        <v>256000000</v>
      </c>
      <c r="C57" s="15">
        <f>C56</f>
        <v>222344827.58620688</v>
      </c>
      <c r="D57" s="15">
        <f t="shared" si="2"/>
        <v>207514482.75862068</v>
      </c>
      <c r="E57" s="19">
        <f>'Project 1'!E82</f>
        <v>256000000</v>
      </c>
      <c r="F57" s="19">
        <f>'Project 1'!F82</f>
        <v>256000000</v>
      </c>
      <c r="G57" s="19">
        <f>'Project 1'!G82</f>
        <v>256000000</v>
      </c>
    </row>
    <row r="58" spans="1:7" ht="12.75">
      <c r="A58" s="5" t="s">
        <v>43</v>
      </c>
      <c r="B58" s="15">
        <f t="shared" si="3"/>
        <v>256000000</v>
      </c>
      <c r="C58" s="15">
        <f>B47</f>
        <v>256000000</v>
      </c>
      <c r="D58" s="15">
        <f>C58</f>
        <v>256000000</v>
      </c>
      <c r="E58" s="19">
        <f>'Project 1'!E83</f>
        <v>256000000</v>
      </c>
      <c r="F58" s="19">
        <f>'Project 1'!F83</f>
        <v>256000000</v>
      </c>
      <c r="G58" s="19">
        <f>'Project 1'!G83</f>
        <v>256000000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31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51" t="s">
        <v>167</v>
      </c>
      <c r="B2" s="152"/>
      <c r="C2" s="152"/>
      <c r="D2" s="152"/>
      <c r="E2" s="152"/>
      <c r="F2" s="152"/>
      <c r="G2" s="152"/>
      <c r="H2" s="152"/>
      <c r="I2" s="153"/>
    </row>
    <row r="3" ht="15.75">
      <c r="A3" s="31"/>
    </row>
    <row r="4" spans="1:6" ht="15.75">
      <c r="A4" s="31" t="s">
        <v>65</v>
      </c>
      <c r="F4" s="31" t="s">
        <v>72</v>
      </c>
    </row>
    <row r="5" spans="1:6" ht="15.75">
      <c r="A5" t="s">
        <v>66</v>
      </c>
      <c r="B5" s="32">
        <v>117300000</v>
      </c>
      <c r="F5" s="31"/>
    </row>
    <row r="6" spans="1:2" ht="12.75">
      <c r="A6" t="s">
        <v>168</v>
      </c>
      <c r="B6" s="32">
        <v>8211000.000000001</v>
      </c>
    </row>
    <row r="7" spans="1:9" ht="12.75">
      <c r="A7" s="118" t="s">
        <v>0</v>
      </c>
      <c r="B7" s="119"/>
      <c r="C7" s="120"/>
      <c r="D7" s="27" t="s">
        <v>67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169</v>
      </c>
      <c r="C8" s="21" t="s">
        <v>118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102" t="s">
        <v>69</v>
      </c>
      <c r="G9" s="103">
        <v>117300000</v>
      </c>
      <c r="H9" s="86">
        <f>G9/$G$12</f>
        <v>0.8798214854956965</v>
      </c>
      <c r="I9" s="103">
        <f>H9*$B$6</f>
        <v>7224214.217405165</v>
      </c>
    </row>
    <row r="10" spans="1:9" ht="12.75">
      <c r="A10" s="2">
        <v>2007</v>
      </c>
      <c r="B10" s="29">
        <v>6782230.002</v>
      </c>
      <c r="C10" s="34">
        <f aca="true" t="shared" si="0" ref="C10:C16">B10/$B$17</f>
        <v>0.05087085826899134</v>
      </c>
      <c r="D10" s="10">
        <f aca="true" t="shared" si="1" ref="D10:D16">C10*$B$5</f>
        <v>5967151.674952684</v>
      </c>
      <c r="F10" s="66" t="s">
        <v>51</v>
      </c>
      <c r="G10" s="64">
        <v>12750000</v>
      </c>
      <c r="H10" s="63">
        <f>G10/$G$12</f>
        <v>0.09563277016257571</v>
      </c>
      <c r="I10" s="64">
        <f>H10*$B$6</f>
        <v>785240.6758049092</v>
      </c>
    </row>
    <row r="11" spans="1:9" ht="12.75">
      <c r="A11" s="2">
        <v>2008</v>
      </c>
      <c r="B11" s="29">
        <v>8220000.004</v>
      </c>
      <c r="C11" s="34">
        <f t="shared" si="0"/>
        <v>0.06165500949559101</v>
      </c>
      <c r="D11" s="10">
        <f t="shared" si="1"/>
        <v>7232132.613832826</v>
      </c>
      <c r="F11" s="66" t="s">
        <v>52</v>
      </c>
      <c r="G11" s="57">
        <v>3272500</v>
      </c>
      <c r="H11" s="63">
        <f>G11/$G$12</f>
        <v>0.024545744341727765</v>
      </c>
      <c r="I11" s="64">
        <f>H11*$B$6</f>
        <v>201545.1067899267</v>
      </c>
    </row>
    <row r="12" spans="1:9" ht="12.75">
      <c r="A12" s="2">
        <v>2009</v>
      </c>
      <c r="B12" s="29">
        <v>3849999.996</v>
      </c>
      <c r="C12" s="34">
        <f t="shared" si="0"/>
        <v>0.02887734625254209</v>
      </c>
      <c r="D12" s="10">
        <f t="shared" si="1"/>
        <v>3387312.7154231872</v>
      </c>
      <c r="F12" s="41" t="s">
        <v>53</v>
      </c>
      <c r="G12" s="69">
        <f>SUM(G9:G11)</f>
        <v>133322500</v>
      </c>
      <c r="H12" s="99"/>
      <c r="I12" s="95">
        <f>SUM(I9:I11)</f>
        <v>8211000.000000001</v>
      </c>
    </row>
    <row r="13" spans="1:9" ht="12.75">
      <c r="A13" s="2">
        <v>2010</v>
      </c>
      <c r="B13" s="29">
        <v>4999999.999</v>
      </c>
      <c r="C13" s="34">
        <f t="shared" si="0"/>
        <v>0.037503047112687087</v>
      </c>
      <c r="D13" s="10">
        <f t="shared" si="1"/>
        <v>4399107.426318196</v>
      </c>
      <c r="F13" s="97"/>
      <c r="G13" s="32"/>
      <c r="H13" s="98"/>
      <c r="I13" s="84"/>
    </row>
    <row r="14" spans="1:9" ht="12.75">
      <c r="A14" s="2">
        <v>2011</v>
      </c>
      <c r="B14" s="29">
        <v>33620000.003</v>
      </c>
      <c r="C14" s="34">
        <f t="shared" si="0"/>
        <v>0.2521704888586439</v>
      </c>
      <c r="D14" s="10">
        <f t="shared" si="1"/>
        <v>29579598.34311893</v>
      </c>
      <c r="F14" s="97"/>
      <c r="G14" s="32"/>
      <c r="H14" s="110"/>
      <c r="I14" s="84"/>
    </row>
    <row r="15" spans="1:9" ht="12.75">
      <c r="A15" s="2">
        <v>2012</v>
      </c>
      <c r="B15" s="29">
        <v>31290000.0035</v>
      </c>
      <c r="C15" s="34">
        <f t="shared" si="0"/>
        <v>0.23469406890438674</v>
      </c>
      <c r="D15" s="10">
        <f t="shared" si="1"/>
        <v>27529614.282484565</v>
      </c>
      <c r="F15" s="97"/>
      <c r="G15" s="32"/>
      <c r="H15" s="84"/>
      <c r="I15" s="84"/>
    </row>
    <row r="16" spans="1:9" ht="12.75">
      <c r="A16" s="2">
        <v>2013</v>
      </c>
      <c r="B16" s="29">
        <v>44560270.001</v>
      </c>
      <c r="C16" s="34">
        <f t="shared" si="0"/>
        <v>0.3342291811071579</v>
      </c>
      <c r="D16" s="10">
        <f t="shared" si="1"/>
        <v>39205082.94386962</v>
      </c>
      <c r="H16" s="32"/>
      <c r="I16" s="84"/>
    </row>
    <row r="17" spans="1:9" ht="12.75">
      <c r="A17" s="3" t="s">
        <v>3</v>
      </c>
      <c r="B17" s="30">
        <f>SUM(B10:B16)</f>
        <v>133322500.0085</v>
      </c>
      <c r="C17" s="35"/>
      <c r="D17" s="11">
        <f>SUM(D10:D16)</f>
        <v>117300000</v>
      </c>
      <c r="H17" s="32"/>
      <c r="I17" s="84"/>
    </row>
    <row r="18" spans="8:9" ht="12.75">
      <c r="H18" s="29"/>
      <c r="I18" s="84"/>
    </row>
    <row r="19" spans="8:9" ht="12.75">
      <c r="H19" s="29"/>
      <c r="I19" s="84"/>
    </row>
    <row r="20" spans="1:9" ht="15.75">
      <c r="A20" s="31" t="s">
        <v>73</v>
      </c>
      <c r="H20" s="29"/>
      <c r="I20" s="84"/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1 (4)'!E48</f>
        <v>0</v>
      </c>
      <c r="F23" s="19">
        <f>'Project 1 (4)'!F48</f>
        <v>0</v>
      </c>
      <c r="G23" s="19">
        <f>'Project 1 (4)'!G48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1 (4)'!E49</f>
        <v>0</v>
      </c>
      <c r="F24" s="19">
        <f>'Project 1 (4)'!F49</f>
        <v>0</v>
      </c>
      <c r="G24" s="19">
        <f>'Project 1 (4)'!G49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1 (4)'!E50</f>
        <v>0</v>
      </c>
      <c r="F25" s="19">
        <f>'Project 1 (4)'!F50</f>
        <v>0</v>
      </c>
      <c r="G25" s="19">
        <f>'Project 1 (4)'!G50</f>
        <v>0</v>
      </c>
    </row>
    <row r="26" spans="1:7" ht="12.75">
      <c r="A26" s="5" t="s">
        <v>11</v>
      </c>
      <c r="B26" s="15">
        <f>D10</f>
        <v>5967151.674952684</v>
      </c>
      <c r="C26" s="15">
        <v>0</v>
      </c>
      <c r="D26" s="15">
        <v>0</v>
      </c>
      <c r="E26" s="19">
        <f>'Project 1 (4)'!E51</f>
        <v>0</v>
      </c>
      <c r="F26" s="19">
        <f>'Project 1 (4)'!F51</f>
        <v>0</v>
      </c>
      <c r="G26" s="19">
        <f>'Project 1 (4)'!G51</f>
        <v>0</v>
      </c>
    </row>
    <row r="27" spans="1:7" ht="12.75">
      <c r="A27" s="5" t="s">
        <v>12</v>
      </c>
      <c r="B27" s="15">
        <f>B26+D11</f>
        <v>13199284.28878551</v>
      </c>
      <c r="C27" s="15">
        <v>0</v>
      </c>
      <c r="D27" s="15">
        <v>0</v>
      </c>
      <c r="E27" s="19">
        <f>'Project 1 (4)'!E52</f>
        <v>0</v>
      </c>
      <c r="F27" s="19">
        <f>'Project 1 (4)'!F52</f>
        <v>0</v>
      </c>
      <c r="G27" s="19">
        <f>'Project 1 (4)'!G52</f>
        <v>0</v>
      </c>
    </row>
    <row r="28" spans="1:7" ht="12.75">
      <c r="A28" s="5" t="s">
        <v>13</v>
      </c>
      <c r="B28" s="15">
        <f>B27</f>
        <v>13199284.28878551</v>
      </c>
      <c r="C28" s="15">
        <v>0</v>
      </c>
      <c r="D28" s="15">
        <v>0</v>
      </c>
      <c r="E28" s="19">
        <f>'Project 1 (4)'!E53</f>
        <v>0</v>
      </c>
      <c r="F28" s="19">
        <f>'Project 1 (4)'!F53</f>
        <v>0</v>
      </c>
      <c r="G28" s="19">
        <f>'Project 1 (4)'!G53</f>
        <v>0</v>
      </c>
    </row>
    <row r="29" spans="1:7" ht="12.75">
      <c r="A29" s="5" t="s">
        <v>14</v>
      </c>
      <c r="B29" s="15">
        <f>B28</f>
        <v>13199284.28878551</v>
      </c>
      <c r="C29" s="15">
        <v>0</v>
      </c>
      <c r="D29" s="15">
        <v>0</v>
      </c>
      <c r="E29" s="19">
        <f>'Project 1 (4)'!E54</f>
        <v>0</v>
      </c>
      <c r="F29" s="19">
        <f>'Project 1 (4)'!F54</f>
        <v>0</v>
      </c>
      <c r="G29" s="19">
        <f>'Project 1 (4)'!G54</f>
        <v>0</v>
      </c>
    </row>
    <row r="30" spans="1:7" ht="12.75">
      <c r="A30" s="5" t="s">
        <v>15</v>
      </c>
      <c r="B30" s="15">
        <f>B29</f>
        <v>13199284.28878551</v>
      </c>
      <c r="C30" s="15">
        <v>0</v>
      </c>
      <c r="D30" s="15">
        <v>0</v>
      </c>
      <c r="E30" s="19">
        <f>'Project 1 (4)'!E55</f>
        <v>0</v>
      </c>
      <c r="F30" s="19">
        <f>'Project 1 (4)'!F55</f>
        <v>0</v>
      </c>
      <c r="G30" s="19">
        <f>'Project 1 (4)'!G55</f>
        <v>0</v>
      </c>
    </row>
    <row r="31" spans="1:7" ht="12.75">
      <c r="A31" s="5" t="s">
        <v>16</v>
      </c>
      <c r="B31" s="15">
        <f>B30+D12</f>
        <v>16586597.004208697</v>
      </c>
      <c r="C31" s="15">
        <v>0</v>
      </c>
      <c r="D31" s="15">
        <v>0</v>
      </c>
      <c r="E31" s="19">
        <f>'Project 1 (4)'!E56</f>
        <v>0</v>
      </c>
      <c r="F31" s="19">
        <f>'Project 1 (4)'!F56</f>
        <v>0</v>
      </c>
      <c r="G31" s="19">
        <f>'Project 1 (4)'!G56</f>
        <v>0</v>
      </c>
    </row>
    <row r="32" spans="1:7" ht="12.75">
      <c r="A32" s="5" t="s">
        <v>17</v>
      </c>
      <c r="B32" s="15">
        <f>B31</f>
        <v>16586597.004208697</v>
      </c>
      <c r="C32" s="15">
        <v>0</v>
      </c>
      <c r="D32" s="15">
        <v>0</v>
      </c>
      <c r="E32" s="19">
        <f>'Project 1 (4)'!E57</f>
        <v>0</v>
      </c>
      <c r="F32" s="19">
        <f>'Project 1 (4)'!F57</f>
        <v>0</v>
      </c>
      <c r="G32" s="19">
        <f>'Project 1 (4)'!G57</f>
        <v>0</v>
      </c>
    </row>
    <row r="33" spans="1:7" ht="12.75">
      <c r="A33" s="5" t="s">
        <v>18</v>
      </c>
      <c r="B33" s="15">
        <f>B32</f>
        <v>16586597.004208697</v>
      </c>
      <c r="C33" s="15">
        <v>0</v>
      </c>
      <c r="D33" s="15">
        <v>0</v>
      </c>
      <c r="E33" s="19">
        <f>'Project 1 (4)'!E58</f>
        <v>0</v>
      </c>
      <c r="F33" s="19">
        <f>'Project 1 (4)'!F58</f>
        <v>0</v>
      </c>
      <c r="G33" s="19">
        <f>'Project 1 (4)'!G58</f>
        <v>0</v>
      </c>
    </row>
    <row r="34" spans="1:7" ht="12.75">
      <c r="A34" s="5" t="s">
        <v>19</v>
      </c>
      <c r="B34" s="15">
        <f>B33</f>
        <v>16586597.004208697</v>
      </c>
      <c r="C34" s="15">
        <v>0</v>
      </c>
      <c r="D34" s="15">
        <v>0</v>
      </c>
      <c r="E34" s="19">
        <f>'Project 1 (4)'!E59</f>
        <v>0</v>
      </c>
      <c r="F34" s="19">
        <f>'Project 1 (4)'!F59</f>
        <v>0</v>
      </c>
      <c r="G34" s="19">
        <f>'Project 1 (4)'!G59</f>
        <v>0</v>
      </c>
    </row>
    <row r="35" spans="1:7" ht="12.75">
      <c r="A35" s="5" t="s">
        <v>20</v>
      </c>
      <c r="B35" s="15">
        <f>B34+D13</f>
        <v>20985704.430526894</v>
      </c>
      <c r="C35" s="15">
        <v>0</v>
      </c>
      <c r="D35" s="15">
        <v>0</v>
      </c>
      <c r="E35" s="19">
        <f>'Project 1 (4)'!E60</f>
        <v>0</v>
      </c>
      <c r="F35" s="19">
        <f>'Project 1 (4)'!F60</f>
        <v>0</v>
      </c>
      <c r="G35" s="19">
        <f>'Project 1 (4)'!G60</f>
        <v>0</v>
      </c>
    </row>
    <row r="36" spans="1:7" ht="12.75">
      <c r="A36" s="5" t="s">
        <v>21</v>
      </c>
      <c r="B36" s="15">
        <f>B35</f>
        <v>20985704.430526894</v>
      </c>
      <c r="C36" s="15">
        <v>0</v>
      </c>
      <c r="D36" s="15">
        <v>0</v>
      </c>
      <c r="E36" s="19">
        <f>'Project 1 (4)'!E61</f>
        <v>0</v>
      </c>
      <c r="F36" s="19">
        <f>'Project 1 (4)'!F61</f>
        <v>0</v>
      </c>
      <c r="G36" s="19">
        <f>'Project 1 (4)'!G61</f>
        <v>0</v>
      </c>
    </row>
    <row r="37" spans="1:7" ht="12.75">
      <c r="A37" s="5" t="s">
        <v>22</v>
      </c>
      <c r="B37" s="15">
        <f>B36</f>
        <v>20985704.430526894</v>
      </c>
      <c r="C37" s="15">
        <v>0</v>
      </c>
      <c r="D37" s="15">
        <v>0</v>
      </c>
      <c r="E37" s="19">
        <f>'Project 1 (4)'!E62</f>
        <v>117300000</v>
      </c>
      <c r="F37" s="19">
        <f>'Project 1 (4)'!F62</f>
        <v>0</v>
      </c>
      <c r="G37" s="19">
        <f>'Project 1 (4)'!G62</f>
        <v>0</v>
      </c>
    </row>
    <row r="38" spans="1:7" ht="12.75">
      <c r="A38" s="5" t="s">
        <v>23</v>
      </c>
      <c r="B38" s="15">
        <f>B37</f>
        <v>20985704.430526894</v>
      </c>
      <c r="C38" s="15">
        <f>B26</f>
        <v>5967151.674952684</v>
      </c>
      <c r="D38" s="15">
        <f aca="true" t="shared" si="2" ref="D38:D57">C38-$I$9</f>
        <v>-1257062.5424524806</v>
      </c>
      <c r="E38" s="19">
        <f>'Project 1 (4)'!E63</f>
        <v>117300000</v>
      </c>
      <c r="F38" s="19">
        <f>'Project 1 (4)'!F63</f>
        <v>11730000</v>
      </c>
      <c r="G38" s="19">
        <f>'Project 1 (4)'!G63</f>
        <v>0</v>
      </c>
    </row>
    <row r="39" spans="1:7" ht="12.75">
      <c r="A39" s="5" t="s">
        <v>24</v>
      </c>
      <c r="B39" s="15">
        <f>B38+D14</f>
        <v>50565302.77364582</v>
      </c>
      <c r="C39" s="15">
        <f>C38</f>
        <v>5967151.674952684</v>
      </c>
      <c r="D39" s="15">
        <f t="shared" si="2"/>
        <v>-1257062.5424524806</v>
      </c>
      <c r="E39" s="19">
        <f>'Project 1 (4)'!E64</f>
        <v>117300000</v>
      </c>
      <c r="F39" s="19">
        <f>'Project 1 (4)'!F64</f>
        <v>20527500</v>
      </c>
      <c r="G39" s="19">
        <f>'Project 1 (4)'!G64</f>
        <v>11730000</v>
      </c>
    </row>
    <row r="40" spans="1:7" ht="12.75">
      <c r="A40" s="5" t="s">
        <v>25</v>
      </c>
      <c r="B40" s="15">
        <f>B39</f>
        <v>50565302.77364582</v>
      </c>
      <c r="C40" s="15">
        <f>C39</f>
        <v>5967151.674952684</v>
      </c>
      <c r="D40" s="15">
        <f t="shared" si="2"/>
        <v>-1257062.5424524806</v>
      </c>
      <c r="E40" s="19">
        <f>'Project 1 (4)'!E65</f>
        <v>117300000</v>
      </c>
      <c r="F40" s="19">
        <f>'Project 1 (4)'!F65</f>
        <v>29325000</v>
      </c>
      <c r="G40" s="19">
        <f>'Project 1 (4)'!G65</f>
        <v>20527500</v>
      </c>
    </row>
    <row r="41" spans="1:7" ht="12.75">
      <c r="A41" s="5" t="s">
        <v>26</v>
      </c>
      <c r="B41" s="15">
        <f>B40</f>
        <v>50565302.77364582</v>
      </c>
      <c r="C41" s="15">
        <f>C40</f>
        <v>5967151.674952684</v>
      </c>
      <c r="D41" s="15">
        <f t="shared" si="2"/>
        <v>-1257062.5424524806</v>
      </c>
      <c r="E41" s="19">
        <f>'Project 1 (4)'!E66</f>
        <v>117300000</v>
      </c>
      <c r="F41" s="19">
        <f>'Project 1 (4)'!F66</f>
        <v>38122500</v>
      </c>
      <c r="G41" s="19">
        <f>'Project 1 (4)'!G66</f>
        <v>29325000</v>
      </c>
    </row>
    <row r="42" spans="1:7" ht="12.75">
      <c r="A42" s="5" t="s">
        <v>27</v>
      </c>
      <c r="B42" s="15">
        <f>B41</f>
        <v>50565302.77364582</v>
      </c>
      <c r="C42" s="15">
        <f>B27</f>
        <v>13199284.28878551</v>
      </c>
      <c r="D42" s="15">
        <f t="shared" si="2"/>
        <v>5975070.071380345</v>
      </c>
      <c r="E42" s="19">
        <f>'Project 1 (4)'!E67</f>
        <v>117300000</v>
      </c>
      <c r="F42" s="19">
        <f>'Project 1 (4)'!F67</f>
        <v>46920000</v>
      </c>
      <c r="G42" s="19">
        <f>'Project 1 (4)'!G67</f>
        <v>38122500</v>
      </c>
    </row>
    <row r="43" spans="1:7" ht="12.75">
      <c r="A43" s="5" t="s">
        <v>28</v>
      </c>
      <c r="B43" s="15">
        <f>B42+D15</f>
        <v>78094917.05613038</v>
      </c>
      <c r="C43" s="15">
        <f>C42</f>
        <v>13199284.28878551</v>
      </c>
      <c r="D43" s="15">
        <f t="shared" si="2"/>
        <v>5975070.071380345</v>
      </c>
      <c r="E43" s="19">
        <f>'Project 1 (4)'!E68</f>
        <v>117300000</v>
      </c>
      <c r="F43" s="19">
        <f>'Project 1 (4)'!F68</f>
        <v>55717500</v>
      </c>
      <c r="G43" s="19">
        <f>'Project 1 (4)'!G68</f>
        <v>46920000</v>
      </c>
    </row>
    <row r="44" spans="1:7" ht="12.75">
      <c r="A44" s="5" t="s">
        <v>29</v>
      </c>
      <c r="B44" s="15">
        <f>B43</f>
        <v>78094917.05613038</v>
      </c>
      <c r="C44" s="15">
        <f>C43</f>
        <v>13199284.28878551</v>
      </c>
      <c r="D44" s="15">
        <f t="shared" si="2"/>
        <v>5975070.071380345</v>
      </c>
      <c r="E44" s="19">
        <f>'Project 1 (4)'!E69</f>
        <v>117300000</v>
      </c>
      <c r="F44" s="19">
        <f>'Project 1 (4)'!F69</f>
        <v>64515000</v>
      </c>
      <c r="G44" s="19">
        <f>'Project 1 (4)'!G69</f>
        <v>55717500</v>
      </c>
    </row>
    <row r="45" spans="1:7" ht="12.75">
      <c r="A45" s="5" t="s">
        <v>30</v>
      </c>
      <c r="B45" s="15">
        <f>B44</f>
        <v>78094917.05613038</v>
      </c>
      <c r="C45" s="15">
        <f>C44</f>
        <v>13199284.28878551</v>
      </c>
      <c r="D45" s="15">
        <f t="shared" si="2"/>
        <v>5975070.071380345</v>
      </c>
      <c r="E45" s="19">
        <f>'Project 1 (4)'!E70</f>
        <v>117300000</v>
      </c>
      <c r="F45" s="19">
        <f>'Project 1 (4)'!F70</f>
        <v>73312500</v>
      </c>
      <c r="G45" s="19">
        <f>'Project 1 (4)'!G70</f>
        <v>64515000</v>
      </c>
    </row>
    <row r="46" spans="1:7" ht="12.75">
      <c r="A46" s="5" t="s">
        <v>31</v>
      </c>
      <c r="B46" s="15">
        <f>B45</f>
        <v>78094917.05613038</v>
      </c>
      <c r="C46" s="15">
        <f>B34</f>
        <v>16586597.004208697</v>
      </c>
      <c r="D46" s="15">
        <f t="shared" si="2"/>
        <v>9362382.786803532</v>
      </c>
      <c r="E46" s="19">
        <f>'Project 1 (4)'!E71</f>
        <v>117300000</v>
      </c>
      <c r="F46" s="19">
        <f>'Project 1 (4)'!F71</f>
        <v>82110000</v>
      </c>
      <c r="G46" s="19">
        <f>'Project 1 (4)'!G71</f>
        <v>73312500</v>
      </c>
    </row>
    <row r="47" spans="1:7" ht="12.75">
      <c r="A47" s="5" t="s">
        <v>32</v>
      </c>
      <c r="B47" s="15">
        <f>B46+D16</f>
        <v>117300000</v>
      </c>
      <c r="C47" s="15">
        <f>C46</f>
        <v>16586597.004208697</v>
      </c>
      <c r="D47" s="15">
        <f t="shared" si="2"/>
        <v>9362382.786803532</v>
      </c>
      <c r="E47" s="19">
        <f>'Project 1 (4)'!E72</f>
        <v>117300000</v>
      </c>
      <c r="F47" s="19">
        <f>'Project 1 (4)'!F72</f>
        <v>87975000</v>
      </c>
      <c r="G47" s="19">
        <f>'Project 1 (4)'!G72</f>
        <v>82110000</v>
      </c>
    </row>
    <row r="48" spans="1:7" ht="12.75">
      <c r="A48" s="5" t="s">
        <v>33</v>
      </c>
      <c r="B48" s="15">
        <f aca="true" t="shared" si="3" ref="B48:B58">$B$47</f>
        <v>117300000</v>
      </c>
      <c r="C48" s="15">
        <f>C47</f>
        <v>16586597.004208697</v>
      </c>
      <c r="D48" s="15">
        <f t="shared" si="2"/>
        <v>9362382.786803532</v>
      </c>
      <c r="E48" s="19">
        <f>'Project 1 (4)'!E73</f>
        <v>117300000</v>
      </c>
      <c r="F48" s="19">
        <f>'Project 1 (4)'!F73</f>
        <v>93840000</v>
      </c>
      <c r="G48" s="19">
        <f>'Project 1 (4)'!G73</f>
        <v>87975000</v>
      </c>
    </row>
    <row r="49" spans="1:7" ht="12.75">
      <c r="A49" s="5" t="s">
        <v>34</v>
      </c>
      <c r="B49" s="15">
        <f t="shared" si="3"/>
        <v>117300000</v>
      </c>
      <c r="C49" s="15">
        <f>C48</f>
        <v>16586597.004208697</v>
      </c>
      <c r="D49" s="15">
        <f t="shared" si="2"/>
        <v>9362382.786803532</v>
      </c>
      <c r="E49" s="19">
        <f>'Project 1 (4)'!E74</f>
        <v>117300000</v>
      </c>
      <c r="F49" s="19">
        <f>'Project 1 (4)'!F74</f>
        <v>99705000</v>
      </c>
      <c r="G49" s="19">
        <f>'Project 1 (4)'!G74</f>
        <v>93840000</v>
      </c>
    </row>
    <row r="50" spans="1:7" ht="12.75">
      <c r="A50" s="5" t="s">
        <v>35</v>
      </c>
      <c r="B50" s="15">
        <f t="shared" si="3"/>
        <v>117300000</v>
      </c>
      <c r="C50" s="15">
        <f>B35+D14</f>
        <v>50565302.77364582</v>
      </c>
      <c r="D50" s="15">
        <f t="shared" si="2"/>
        <v>43341088.556240655</v>
      </c>
      <c r="E50" s="19">
        <f>'Project 1 (4)'!E75</f>
        <v>117300000</v>
      </c>
      <c r="F50" s="19">
        <f>'Project 1 (4)'!F75</f>
        <v>105570000</v>
      </c>
      <c r="G50" s="19">
        <f>'Project 1 (4)'!G75</f>
        <v>99705000</v>
      </c>
    </row>
    <row r="51" spans="1:7" ht="12.75">
      <c r="A51" s="5" t="s">
        <v>36</v>
      </c>
      <c r="B51" s="15">
        <f t="shared" si="3"/>
        <v>117300000</v>
      </c>
      <c r="C51" s="15">
        <f>C50</f>
        <v>50565302.77364582</v>
      </c>
      <c r="D51" s="15">
        <f t="shared" si="2"/>
        <v>43341088.556240655</v>
      </c>
      <c r="E51" s="19">
        <f>'Project 1 (4)'!E76</f>
        <v>117300000</v>
      </c>
      <c r="F51" s="19">
        <f>'Project 1 (4)'!F76</f>
        <v>108502500</v>
      </c>
      <c r="G51" s="19">
        <f>'Project 1 (4)'!G76</f>
        <v>105570000</v>
      </c>
    </row>
    <row r="52" spans="1:7" ht="12.75">
      <c r="A52" s="5" t="s">
        <v>37</v>
      </c>
      <c r="B52" s="15">
        <f t="shared" si="3"/>
        <v>117300000</v>
      </c>
      <c r="C52" s="15">
        <f>C51</f>
        <v>50565302.77364582</v>
      </c>
      <c r="D52" s="15">
        <f t="shared" si="2"/>
        <v>43341088.556240655</v>
      </c>
      <c r="E52" s="19">
        <f>'Project 1 (4)'!E77</f>
        <v>117300000</v>
      </c>
      <c r="F52" s="19">
        <f>'Project 1 (4)'!F77</f>
        <v>111435000</v>
      </c>
      <c r="G52" s="19">
        <f>'Project 1 (4)'!G77</f>
        <v>108502500</v>
      </c>
    </row>
    <row r="53" spans="1:7" ht="12.75">
      <c r="A53" s="5" t="s">
        <v>38</v>
      </c>
      <c r="B53" s="15">
        <f t="shared" si="3"/>
        <v>117300000</v>
      </c>
      <c r="C53" s="15">
        <f>C52</f>
        <v>50565302.77364582</v>
      </c>
      <c r="D53" s="15">
        <f t="shared" si="2"/>
        <v>43341088.556240655</v>
      </c>
      <c r="E53" s="19">
        <f>'Project 1 (4)'!E78</f>
        <v>117300000</v>
      </c>
      <c r="F53" s="19">
        <f>'Project 1 (4)'!F78</f>
        <v>114367500</v>
      </c>
      <c r="G53" s="19">
        <f>'Project 1 (4)'!G78</f>
        <v>111435000</v>
      </c>
    </row>
    <row r="54" spans="1:7" ht="12.75">
      <c r="A54" s="5" t="s">
        <v>39</v>
      </c>
      <c r="B54" s="15">
        <f t="shared" si="3"/>
        <v>117300000</v>
      </c>
      <c r="C54" s="15">
        <f>B46</f>
        <v>78094917.05613038</v>
      </c>
      <c r="D54" s="15">
        <f t="shared" si="2"/>
        <v>70870702.83872521</v>
      </c>
      <c r="E54" s="19">
        <f>'Project 1 (4)'!E79</f>
        <v>117300000</v>
      </c>
      <c r="F54" s="19">
        <f>'Project 1 (4)'!F79</f>
        <v>117300000</v>
      </c>
      <c r="G54" s="19">
        <f>'Project 1 (4)'!G79</f>
        <v>114367500</v>
      </c>
    </row>
    <row r="55" spans="1:7" ht="12.75">
      <c r="A55" s="5" t="s">
        <v>40</v>
      </c>
      <c r="B55" s="15">
        <f t="shared" si="3"/>
        <v>117300000</v>
      </c>
      <c r="C55" s="15">
        <f>C54</f>
        <v>78094917.05613038</v>
      </c>
      <c r="D55" s="15">
        <f t="shared" si="2"/>
        <v>70870702.83872521</v>
      </c>
      <c r="E55" s="19">
        <f>'Project 1 (4)'!E80</f>
        <v>117300000</v>
      </c>
      <c r="F55" s="19">
        <f>'Project 1 (4)'!F80</f>
        <v>117300000</v>
      </c>
      <c r="G55" s="19">
        <f>'Project 1 (4)'!G80</f>
        <v>117300000</v>
      </c>
    </row>
    <row r="56" spans="1:7" ht="12.75">
      <c r="A56" s="5" t="s">
        <v>41</v>
      </c>
      <c r="B56" s="15">
        <f t="shared" si="3"/>
        <v>117300000</v>
      </c>
      <c r="C56" s="15">
        <f>C55</f>
        <v>78094917.05613038</v>
      </c>
      <c r="D56" s="15">
        <f t="shared" si="2"/>
        <v>70870702.83872521</v>
      </c>
      <c r="E56" s="19">
        <f>'Project 1 (4)'!E81</f>
        <v>117300000</v>
      </c>
      <c r="F56" s="19">
        <f>'Project 1 (4)'!F81</f>
        <v>117300000</v>
      </c>
      <c r="G56" s="19">
        <f>'Project 1 (4)'!G81</f>
        <v>117300000</v>
      </c>
    </row>
    <row r="57" spans="1:7" ht="12.75">
      <c r="A57" s="5" t="s">
        <v>42</v>
      </c>
      <c r="B57" s="15">
        <f t="shared" si="3"/>
        <v>117300000</v>
      </c>
      <c r="C57" s="15">
        <f>C56</f>
        <v>78094917.05613038</v>
      </c>
      <c r="D57" s="15">
        <f t="shared" si="2"/>
        <v>70870702.83872521</v>
      </c>
      <c r="E57" s="19">
        <f>'Project 1 (4)'!E82</f>
        <v>117300000</v>
      </c>
      <c r="F57" s="19">
        <f>'Project 1 (4)'!F82</f>
        <v>117300000</v>
      </c>
      <c r="G57" s="19">
        <f>'Project 1 (4)'!G82</f>
        <v>117300000</v>
      </c>
    </row>
    <row r="58" spans="1:7" ht="12.75">
      <c r="A58" s="5" t="s">
        <v>43</v>
      </c>
      <c r="B58" s="15">
        <f t="shared" si="3"/>
        <v>117300000</v>
      </c>
      <c r="C58" s="15">
        <f>B47</f>
        <v>117300000</v>
      </c>
      <c r="D58" s="15">
        <f>C58</f>
        <v>117300000</v>
      </c>
      <c r="E58" s="19">
        <f>'Project 1 (4)'!E83</f>
        <v>117300000</v>
      </c>
      <c r="F58" s="19">
        <f>'Project 1 (4)'!F83</f>
        <v>117300000</v>
      </c>
      <c r="G58" s="19">
        <f>'Project 1 (4)'!G83</f>
        <v>117300000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34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54" t="s">
        <v>170</v>
      </c>
      <c r="B1" s="143"/>
      <c r="C1" s="143"/>
      <c r="D1" s="143"/>
      <c r="E1" s="143"/>
      <c r="F1" s="143"/>
      <c r="G1" s="144"/>
    </row>
    <row r="2" spans="1:7" ht="22.5" customHeight="1">
      <c r="A2" s="155" t="s">
        <v>187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117300000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32">
        <v>0</v>
      </c>
      <c r="G16" s="51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32">
        <v>0</v>
      </c>
      <c r="G17" s="32">
        <v>0</v>
      </c>
    </row>
    <row r="18" spans="1:7" ht="12.75">
      <c r="A18" s="5" t="s">
        <v>18</v>
      </c>
      <c r="B18" s="6"/>
      <c r="C18" s="6"/>
      <c r="D18" s="6"/>
      <c r="E18" s="32">
        <v>0</v>
      </c>
      <c r="F18" s="32">
        <v>0</v>
      </c>
      <c r="G18" s="32">
        <v>0</v>
      </c>
    </row>
    <row r="19" spans="1:7" ht="12.75">
      <c r="A19" s="5" t="s">
        <v>19</v>
      </c>
      <c r="B19" s="6"/>
      <c r="C19" s="6"/>
      <c r="D19" s="6"/>
      <c r="E19" s="32">
        <v>0</v>
      </c>
      <c r="F19" s="32">
        <v>0</v>
      </c>
      <c r="G19" s="32">
        <v>0</v>
      </c>
    </row>
    <row r="20" spans="1:7" ht="12.75">
      <c r="A20" s="5" t="s">
        <v>20</v>
      </c>
      <c r="B20" s="6"/>
      <c r="C20" s="6"/>
      <c r="D20" s="6"/>
      <c r="E20" s="32">
        <v>0</v>
      </c>
      <c r="F20" s="32">
        <v>0</v>
      </c>
      <c r="G20" s="32">
        <v>0</v>
      </c>
    </row>
    <row r="21" spans="1:7" ht="12.75">
      <c r="A21" s="5" t="s">
        <v>21</v>
      </c>
      <c r="B21" s="6"/>
      <c r="C21" s="6"/>
      <c r="D21" s="6"/>
      <c r="E21" s="32">
        <v>117300000</v>
      </c>
      <c r="F21" s="32">
        <v>0</v>
      </c>
      <c r="G21" s="32">
        <v>0</v>
      </c>
    </row>
    <row r="22" spans="1:7" ht="12.75">
      <c r="A22" s="5" t="s">
        <v>22</v>
      </c>
      <c r="B22" s="6"/>
      <c r="C22" s="6"/>
      <c r="D22" s="6"/>
      <c r="F22" s="52">
        <v>11730000</v>
      </c>
      <c r="G22" s="32">
        <v>0</v>
      </c>
    </row>
    <row r="23" spans="1:7" ht="12.75">
      <c r="A23" s="5" t="s">
        <v>23</v>
      </c>
      <c r="B23" s="6"/>
      <c r="C23" s="6"/>
      <c r="D23" s="52"/>
      <c r="E23" s="32"/>
      <c r="F23" s="6">
        <v>8797500</v>
      </c>
      <c r="G23" s="52">
        <v>11730000</v>
      </c>
    </row>
    <row r="24" spans="1:7" ht="12.75">
      <c r="A24" s="5" t="s">
        <v>24</v>
      </c>
      <c r="B24" s="6"/>
      <c r="D24" s="6"/>
      <c r="E24" s="32"/>
      <c r="F24" s="6">
        <v>8797500</v>
      </c>
      <c r="G24" s="6">
        <v>8797500</v>
      </c>
    </row>
    <row r="25" spans="1:7" ht="12.75">
      <c r="A25" s="5" t="s">
        <v>25</v>
      </c>
      <c r="B25" s="6"/>
      <c r="D25" s="6"/>
      <c r="E25" s="32"/>
      <c r="F25" s="6">
        <v>8797500</v>
      </c>
      <c r="G25" s="6">
        <v>8797500</v>
      </c>
    </row>
    <row r="26" spans="1:7" ht="12.75">
      <c r="A26" s="5" t="s">
        <v>26</v>
      </c>
      <c r="B26" s="6"/>
      <c r="D26" s="6"/>
      <c r="E26" s="32"/>
      <c r="F26" s="6">
        <v>8797500</v>
      </c>
      <c r="G26" s="6">
        <v>8797500</v>
      </c>
    </row>
    <row r="27" spans="1:7" ht="12.75">
      <c r="A27" s="5" t="s">
        <v>27</v>
      </c>
      <c r="B27" s="6"/>
      <c r="D27" s="6"/>
      <c r="E27" s="32"/>
      <c r="F27" s="6">
        <v>8797500</v>
      </c>
      <c r="G27" s="6">
        <v>8797500</v>
      </c>
    </row>
    <row r="28" spans="1:7" ht="12.75">
      <c r="A28" s="5" t="s">
        <v>28</v>
      </c>
      <c r="D28" s="6"/>
      <c r="E28" s="32"/>
      <c r="F28" s="6">
        <v>8797500</v>
      </c>
      <c r="G28" s="6">
        <v>8797500</v>
      </c>
    </row>
    <row r="29" spans="1:7" ht="12.75">
      <c r="A29" s="5" t="s">
        <v>29</v>
      </c>
      <c r="D29" s="6"/>
      <c r="E29" s="32"/>
      <c r="F29" s="6">
        <v>8797500</v>
      </c>
      <c r="G29" s="6">
        <v>8797500</v>
      </c>
    </row>
    <row r="30" spans="1:7" ht="12.75">
      <c r="A30" s="5" t="s">
        <v>30</v>
      </c>
      <c r="D30" s="6"/>
      <c r="E30" s="32"/>
      <c r="F30" s="6">
        <v>8797500</v>
      </c>
      <c r="G30" s="6">
        <v>8797500</v>
      </c>
    </row>
    <row r="31" spans="1:7" ht="12.75">
      <c r="A31" s="5" t="s">
        <v>31</v>
      </c>
      <c r="D31" s="6"/>
      <c r="E31" s="32"/>
      <c r="F31" s="52">
        <v>5865000</v>
      </c>
      <c r="G31" s="6">
        <v>8797500</v>
      </c>
    </row>
    <row r="32" spans="1:7" ht="12.75">
      <c r="A32" s="5" t="s">
        <v>32</v>
      </c>
      <c r="D32" s="52"/>
      <c r="E32" s="32"/>
      <c r="F32" s="52">
        <v>5865000</v>
      </c>
      <c r="G32" s="52">
        <v>5865000</v>
      </c>
    </row>
    <row r="33" spans="1:7" ht="12.75">
      <c r="A33" s="5" t="s">
        <v>33</v>
      </c>
      <c r="D33" s="52"/>
      <c r="E33" s="32"/>
      <c r="F33" s="52">
        <v>5865000</v>
      </c>
      <c r="G33" s="52">
        <v>5865000</v>
      </c>
    </row>
    <row r="34" spans="1:7" ht="12.75">
      <c r="A34" s="5" t="s">
        <v>34</v>
      </c>
      <c r="D34" s="52"/>
      <c r="E34" s="32"/>
      <c r="F34" s="52">
        <v>5865000</v>
      </c>
      <c r="G34" s="52">
        <v>5865000</v>
      </c>
    </row>
    <row r="35" spans="1:7" ht="12.75">
      <c r="A35" s="5" t="s">
        <v>35</v>
      </c>
      <c r="D35" s="52"/>
      <c r="E35" s="32"/>
      <c r="F35" s="6">
        <v>2932500</v>
      </c>
      <c r="G35" s="52">
        <v>5865000</v>
      </c>
    </row>
    <row r="36" spans="1:7" ht="12.75">
      <c r="A36" s="5" t="s">
        <v>36</v>
      </c>
      <c r="D36" s="6"/>
      <c r="E36" s="32"/>
      <c r="F36" s="6">
        <v>2932500</v>
      </c>
      <c r="G36" s="6">
        <v>2932500</v>
      </c>
    </row>
    <row r="37" spans="1:7" ht="12.75">
      <c r="A37" s="5" t="s">
        <v>37</v>
      </c>
      <c r="D37" s="6"/>
      <c r="E37" s="32"/>
      <c r="F37" s="6">
        <v>2932500</v>
      </c>
      <c r="G37" s="6">
        <v>2932500</v>
      </c>
    </row>
    <row r="38" spans="1:7" ht="12.75">
      <c r="A38" s="5" t="s">
        <v>38</v>
      </c>
      <c r="D38" s="6"/>
      <c r="E38" s="32"/>
      <c r="F38" s="6">
        <v>2932500</v>
      </c>
      <c r="G38" s="6">
        <v>2932500</v>
      </c>
    </row>
    <row r="39" spans="1:7" ht="12.75">
      <c r="A39" s="5" t="s">
        <v>39</v>
      </c>
      <c r="D39" s="6"/>
      <c r="E39" s="32"/>
      <c r="G39" s="6">
        <v>2932500</v>
      </c>
    </row>
    <row r="40" spans="1:6" ht="12.75">
      <c r="A40" s="5" t="s">
        <v>40</v>
      </c>
      <c r="F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0</v>
      </c>
      <c r="F58" s="6">
        <f t="shared" si="1"/>
        <v>0</v>
      </c>
      <c r="G58" s="6">
        <f t="shared" si="2"/>
        <v>0</v>
      </c>
    </row>
    <row r="59" spans="1:7" ht="12.75">
      <c r="A59" s="5" t="s">
        <v>19</v>
      </c>
      <c r="B59" s="6"/>
      <c r="C59" s="6"/>
      <c r="D59" s="6"/>
      <c r="E59" s="6">
        <f t="shared" si="0"/>
        <v>0</v>
      </c>
      <c r="F59" s="6">
        <f t="shared" si="1"/>
        <v>0</v>
      </c>
      <c r="G59" s="6">
        <f t="shared" si="2"/>
        <v>0</v>
      </c>
    </row>
    <row r="60" spans="1:7" ht="12.75">
      <c r="A60" s="5" t="s">
        <v>20</v>
      </c>
      <c r="B60" s="6"/>
      <c r="C60" s="6"/>
      <c r="D60" s="6"/>
      <c r="E60" s="6">
        <f t="shared" si="0"/>
        <v>0</v>
      </c>
      <c r="F60" s="6">
        <f t="shared" si="1"/>
        <v>0</v>
      </c>
      <c r="G60" s="6">
        <f t="shared" si="2"/>
        <v>0</v>
      </c>
    </row>
    <row r="61" spans="1:7" ht="12.75">
      <c r="A61" s="5" t="s">
        <v>21</v>
      </c>
      <c r="B61" s="6"/>
      <c r="C61" s="6"/>
      <c r="D61" s="6"/>
      <c r="E61" s="6">
        <v>0</v>
      </c>
      <c r="F61" s="6">
        <f t="shared" si="1"/>
        <v>0</v>
      </c>
      <c r="G61" s="6">
        <f t="shared" si="2"/>
        <v>0</v>
      </c>
    </row>
    <row r="62" spans="1:7" ht="12.75">
      <c r="A62" s="5" t="s">
        <v>22</v>
      </c>
      <c r="B62" s="6"/>
      <c r="C62" s="6"/>
      <c r="D62" s="6"/>
      <c r="E62" s="6">
        <f>E61+E21</f>
        <v>117300000</v>
      </c>
      <c r="F62" s="6">
        <v>0</v>
      </c>
      <c r="G62" s="6">
        <f t="shared" si="2"/>
        <v>0</v>
      </c>
    </row>
    <row r="63" spans="1:7" ht="12.75">
      <c r="A63" s="5" t="s">
        <v>23</v>
      </c>
      <c r="B63" s="6"/>
      <c r="C63" s="6"/>
      <c r="D63" s="6"/>
      <c r="E63" s="6">
        <f t="shared" si="0"/>
        <v>117300000</v>
      </c>
      <c r="F63" s="6">
        <f aca="true" t="shared" si="3" ref="F63:F79">F62+F22</f>
        <v>11730000</v>
      </c>
      <c r="G63" s="6">
        <v>0</v>
      </c>
    </row>
    <row r="64" spans="1:7" ht="12.75">
      <c r="A64" s="5" t="s">
        <v>24</v>
      </c>
      <c r="B64" s="6"/>
      <c r="C64" s="6"/>
      <c r="D64" s="6"/>
      <c r="E64" s="6">
        <f t="shared" si="0"/>
        <v>117300000</v>
      </c>
      <c r="F64" s="6">
        <f t="shared" si="3"/>
        <v>20527500</v>
      </c>
      <c r="G64" s="6">
        <f aca="true" t="shared" si="4" ref="G64:G80">G63+G23</f>
        <v>11730000</v>
      </c>
    </row>
    <row r="65" spans="1:7" ht="12.75">
      <c r="A65" s="5" t="s">
        <v>25</v>
      </c>
      <c r="B65" s="6"/>
      <c r="C65" s="6"/>
      <c r="D65" s="6"/>
      <c r="E65" s="6">
        <f t="shared" si="0"/>
        <v>117300000</v>
      </c>
      <c r="F65" s="6">
        <f t="shared" si="3"/>
        <v>29325000</v>
      </c>
      <c r="G65" s="6">
        <f t="shared" si="4"/>
        <v>20527500</v>
      </c>
    </row>
    <row r="66" spans="1:7" ht="12.75">
      <c r="A66" s="5" t="s">
        <v>26</v>
      </c>
      <c r="B66" s="6"/>
      <c r="C66" s="6"/>
      <c r="D66" s="6"/>
      <c r="E66" s="6">
        <f t="shared" si="0"/>
        <v>117300000</v>
      </c>
      <c r="F66" s="6">
        <f t="shared" si="3"/>
        <v>38122500</v>
      </c>
      <c r="G66" s="6">
        <f t="shared" si="4"/>
        <v>29325000</v>
      </c>
    </row>
    <row r="67" spans="1:7" ht="12.75">
      <c r="A67" s="5" t="s">
        <v>27</v>
      </c>
      <c r="B67" s="6"/>
      <c r="C67" s="6"/>
      <c r="D67" s="6"/>
      <c r="E67" s="6">
        <f t="shared" si="0"/>
        <v>117300000</v>
      </c>
      <c r="F67" s="6">
        <f t="shared" si="3"/>
        <v>46920000</v>
      </c>
      <c r="G67" s="6">
        <f t="shared" si="4"/>
        <v>38122500</v>
      </c>
    </row>
    <row r="68" spans="1:7" ht="12.75">
      <c r="A68" s="5" t="s">
        <v>28</v>
      </c>
      <c r="B68" s="6"/>
      <c r="C68" s="6"/>
      <c r="D68" s="6"/>
      <c r="E68" s="6">
        <f t="shared" si="0"/>
        <v>117300000</v>
      </c>
      <c r="F68" s="6">
        <f t="shared" si="3"/>
        <v>55717500</v>
      </c>
      <c r="G68" s="6">
        <f t="shared" si="4"/>
        <v>46920000</v>
      </c>
    </row>
    <row r="69" spans="1:7" ht="12.75">
      <c r="A69" s="5" t="s">
        <v>29</v>
      </c>
      <c r="B69" s="6"/>
      <c r="C69" s="6"/>
      <c r="D69" s="6"/>
      <c r="E69" s="6">
        <f t="shared" si="0"/>
        <v>117300000</v>
      </c>
      <c r="F69" s="6">
        <f t="shared" si="3"/>
        <v>64515000</v>
      </c>
      <c r="G69" s="6">
        <f t="shared" si="4"/>
        <v>55717500</v>
      </c>
    </row>
    <row r="70" spans="1:7" ht="12.75">
      <c r="A70" s="5" t="s">
        <v>30</v>
      </c>
      <c r="B70" s="6"/>
      <c r="C70" s="6"/>
      <c r="D70" s="6"/>
      <c r="E70" s="6">
        <f t="shared" si="0"/>
        <v>117300000</v>
      </c>
      <c r="F70" s="6">
        <f t="shared" si="3"/>
        <v>73312500</v>
      </c>
      <c r="G70" s="6">
        <f t="shared" si="4"/>
        <v>64515000</v>
      </c>
    </row>
    <row r="71" spans="1:7" ht="12.75">
      <c r="A71" s="5" t="s">
        <v>31</v>
      </c>
      <c r="B71" s="6"/>
      <c r="C71" s="6"/>
      <c r="D71" s="6"/>
      <c r="E71" s="6">
        <f t="shared" si="0"/>
        <v>117300000</v>
      </c>
      <c r="F71" s="6">
        <f t="shared" si="3"/>
        <v>82110000</v>
      </c>
      <c r="G71" s="6">
        <f t="shared" si="4"/>
        <v>73312500</v>
      </c>
    </row>
    <row r="72" spans="1:7" ht="12.75">
      <c r="A72" s="5" t="s">
        <v>32</v>
      </c>
      <c r="B72" s="6"/>
      <c r="C72" s="6"/>
      <c r="D72" s="6"/>
      <c r="E72" s="6">
        <f t="shared" si="0"/>
        <v>117300000</v>
      </c>
      <c r="F72" s="6">
        <f t="shared" si="3"/>
        <v>87975000</v>
      </c>
      <c r="G72" s="6">
        <f t="shared" si="4"/>
        <v>82110000</v>
      </c>
    </row>
    <row r="73" spans="1:7" ht="12.75">
      <c r="A73" s="5" t="s">
        <v>33</v>
      </c>
      <c r="B73" s="6"/>
      <c r="C73" s="6"/>
      <c r="D73" s="6"/>
      <c r="E73" s="6">
        <f t="shared" si="0"/>
        <v>117300000</v>
      </c>
      <c r="F73" s="6">
        <f t="shared" si="3"/>
        <v>93840000</v>
      </c>
      <c r="G73" s="6">
        <f t="shared" si="4"/>
        <v>87975000</v>
      </c>
    </row>
    <row r="74" spans="1:7" ht="12.75">
      <c r="A74" s="5" t="s">
        <v>34</v>
      </c>
      <c r="B74" s="6"/>
      <c r="C74" s="6"/>
      <c r="D74" s="6"/>
      <c r="E74" s="6">
        <f t="shared" si="0"/>
        <v>117300000</v>
      </c>
      <c r="F74" s="6">
        <f t="shared" si="3"/>
        <v>99705000</v>
      </c>
      <c r="G74" s="6">
        <f t="shared" si="4"/>
        <v>93840000</v>
      </c>
    </row>
    <row r="75" spans="1:7" ht="12.75">
      <c r="A75" s="5" t="s">
        <v>35</v>
      </c>
      <c r="B75" s="6"/>
      <c r="C75" s="6"/>
      <c r="D75" s="6"/>
      <c r="E75" s="6">
        <f t="shared" si="0"/>
        <v>117300000</v>
      </c>
      <c r="F75" s="6">
        <f t="shared" si="3"/>
        <v>105570000</v>
      </c>
      <c r="G75" s="6">
        <f t="shared" si="4"/>
        <v>99705000</v>
      </c>
    </row>
    <row r="76" spans="1:7" ht="12.75">
      <c r="A76" s="5" t="s">
        <v>36</v>
      </c>
      <c r="B76" s="6"/>
      <c r="C76" s="6"/>
      <c r="D76" s="6"/>
      <c r="E76" s="6">
        <f t="shared" si="0"/>
        <v>117300000</v>
      </c>
      <c r="F76" s="6">
        <f t="shared" si="3"/>
        <v>108502500</v>
      </c>
      <c r="G76" s="6">
        <f t="shared" si="4"/>
        <v>105570000</v>
      </c>
    </row>
    <row r="77" spans="1:7" ht="12.75">
      <c r="A77" s="5" t="s">
        <v>37</v>
      </c>
      <c r="B77" s="6"/>
      <c r="C77" s="6"/>
      <c r="D77" s="6"/>
      <c r="E77" s="6">
        <f t="shared" si="0"/>
        <v>117300000</v>
      </c>
      <c r="F77" s="6">
        <f t="shared" si="3"/>
        <v>111435000</v>
      </c>
      <c r="G77" s="6">
        <f t="shared" si="4"/>
        <v>108502500</v>
      </c>
    </row>
    <row r="78" spans="1:7" ht="12.75">
      <c r="A78" s="5" t="s">
        <v>38</v>
      </c>
      <c r="B78" s="6"/>
      <c r="C78" s="6"/>
      <c r="D78" s="6"/>
      <c r="E78" s="6">
        <f t="shared" si="0"/>
        <v>117300000</v>
      </c>
      <c r="F78" s="6">
        <f t="shared" si="3"/>
        <v>114367500</v>
      </c>
      <c r="G78" s="6">
        <f t="shared" si="4"/>
        <v>111435000</v>
      </c>
    </row>
    <row r="79" spans="1:7" ht="12.75">
      <c r="A79" s="5" t="s">
        <v>39</v>
      </c>
      <c r="B79" s="6"/>
      <c r="C79" s="6"/>
      <c r="D79" s="6"/>
      <c r="E79" s="6">
        <f t="shared" si="0"/>
        <v>117300000</v>
      </c>
      <c r="F79" s="6">
        <f t="shared" si="3"/>
        <v>117300000</v>
      </c>
      <c r="G79" s="6">
        <f t="shared" si="4"/>
        <v>114367500</v>
      </c>
    </row>
    <row r="80" spans="1:7" ht="12.75">
      <c r="A80" s="5" t="s">
        <v>40</v>
      </c>
      <c r="B80" s="6"/>
      <c r="C80" s="6"/>
      <c r="D80" s="6"/>
      <c r="E80" s="6">
        <f t="shared" si="0"/>
        <v>117300000</v>
      </c>
      <c r="F80" s="6">
        <f t="shared" si="1"/>
        <v>117300000</v>
      </c>
      <c r="G80" s="6">
        <f t="shared" si="4"/>
        <v>117300000</v>
      </c>
    </row>
    <row r="81" spans="1:7" ht="12.75">
      <c r="A81" s="5" t="s">
        <v>41</v>
      </c>
      <c r="B81" s="6"/>
      <c r="C81" s="6"/>
      <c r="D81" s="6"/>
      <c r="E81" s="6">
        <f t="shared" si="0"/>
        <v>117300000</v>
      </c>
      <c r="F81" s="6">
        <f t="shared" si="1"/>
        <v>117300000</v>
      </c>
      <c r="G81" s="6">
        <f t="shared" si="2"/>
        <v>117300000</v>
      </c>
    </row>
    <row r="82" spans="1:7" ht="12.75">
      <c r="A82" s="5" t="s">
        <v>42</v>
      </c>
      <c r="B82" s="6"/>
      <c r="C82" s="6"/>
      <c r="D82" s="6"/>
      <c r="E82" s="6">
        <f t="shared" si="0"/>
        <v>117300000</v>
      </c>
      <c r="F82" s="6">
        <f t="shared" si="1"/>
        <v>117300000</v>
      </c>
      <c r="G82" s="6">
        <f t="shared" si="2"/>
        <v>117300000</v>
      </c>
    </row>
    <row r="83" spans="1:7" ht="12.75">
      <c r="A83" s="5" t="s">
        <v>43</v>
      </c>
      <c r="B83" s="6"/>
      <c r="C83" s="6"/>
      <c r="D83" s="6"/>
      <c r="E83" s="6">
        <f t="shared" si="0"/>
        <v>117300000</v>
      </c>
      <c r="F83" s="6">
        <f t="shared" si="1"/>
        <v>117300000</v>
      </c>
      <c r="G83" s="6">
        <f t="shared" si="2"/>
        <v>117300000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7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51" t="s">
        <v>171</v>
      </c>
      <c r="B2" s="152"/>
      <c r="C2" s="152"/>
      <c r="D2" s="152"/>
      <c r="E2" s="152"/>
      <c r="F2" s="152"/>
      <c r="G2" s="152"/>
      <c r="H2" s="152"/>
      <c r="I2" s="153"/>
    </row>
    <row r="3" ht="15.75">
      <c r="A3" s="31"/>
    </row>
    <row r="4" spans="1:6" ht="15.75">
      <c r="A4" s="31" t="s">
        <v>82</v>
      </c>
      <c r="F4" s="31" t="s">
        <v>72</v>
      </c>
    </row>
    <row r="5" spans="1:6" ht="15.75">
      <c r="A5" t="s">
        <v>90</v>
      </c>
      <c r="B5" s="32">
        <v>12750000</v>
      </c>
      <c r="F5" s="31"/>
    </row>
    <row r="6" spans="1:2" ht="12.75">
      <c r="A6" t="s">
        <v>168</v>
      </c>
      <c r="B6" s="32">
        <v>892500</v>
      </c>
    </row>
    <row r="7" spans="1:9" ht="12.75">
      <c r="A7" s="118" t="s">
        <v>0</v>
      </c>
      <c r="B7" s="119"/>
      <c r="C7" s="120"/>
      <c r="D7" s="27" t="s">
        <v>115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169</v>
      </c>
      <c r="C8" s="21" t="s">
        <v>117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104" t="s">
        <v>69</v>
      </c>
      <c r="G9" s="72">
        <v>117300000</v>
      </c>
      <c r="H9" s="71">
        <f>G9/$G$12</f>
        <v>0.8798214854956965</v>
      </c>
      <c r="I9" s="72">
        <f>H9*$B$6</f>
        <v>785240.6758049091</v>
      </c>
    </row>
    <row r="10" spans="1:9" ht="12.75">
      <c r="A10" s="2">
        <v>2007</v>
      </c>
      <c r="B10" s="29">
        <v>6782230.002</v>
      </c>
      <c r="C10" s="34">
        <f aca="true" t="shared" si="0" ref="C10:C16">B10/$B$17</f>
        <v>0.05087085826899134</v>
      </c>
      <c r="D10" s="10">
        <f aca="true" t="shared" si="1" ref="D10:D16">C10*$B$5</f>
        <v>648603.4429296396</v>
      </c>
      <c r="F10" s="65" t="s">
        <v>51</v>
      </c>
      <c r="G10" s="75">
        <v>12750000</v>
      </c>
      <c r="H10" s="74">
        <f>G10/$G$12</f>
        <v>0.09563277016257571</v>
      </c>
      <c r="I10" s="75">
        <f>H10*$B$6</f>
        <v>85352.24737009882</v>
      </c>
    </row>
    <row r="11" spans="1:9" ht="12.75">
      <c r="A11" s="2">
        <v>2008</v>
      </c>
      <c r="B11" s="29">
        <v>8220000.004</v>
      </c>
      <c r="C11" s="34">
        <f t="shared" si="0"/>
        <v>0.06165500949559101</v>
      </c>
      <c r="D11" s="10">
        <f t="shared" si="1"/>
        <v>786101.3710687853</v>
      </c>
      <c r="F11" s="66" t="s">
        <v>52</v>
      </c>
      <c r="G11" s="57">
        <v>3272500</v>
      </c>
      <c r="H11" s="63">
        <f>G11/$G$12</f>
        <v>0.024545744341727765</v>
      </c>
      <c r="I11" s="64">
        <f>H11*$B$6</f>
        <v>21907.07682499203</v>
      </c>
    </row>
    <row r="12" spans="1:9" ht="12.75">
      <c r="A12" s="2">
        <v>2009</v>
      </c>
      <c r="B12" s="29">
        <v>3849999.996</v>
      </c>
      <c r="C12" s="34">
        <f t="shared" si="0"/>
        <v>0.02887734625254209</v>
      </c>
      <c r="D12" s="10">
        <f t="shared" si="1"/>
        <v>368186.16471991164</v>
      </c>
      <c r="F12" s="41" t="s">
        <v>53</v>
      </c>
      <c r="G12" s="69">
        <f>SUM(G9:G11)</f>
        <v>133322500</v>
      </c>
      <c r="H12" s="99"/>
      <c r="I12" s="95">
        <f>SUM(I9:I11)</f>
        <v>892500</v>
      </c>
    </row>
    <row r="13" spans="1:9" ht="12.75">
      <c r="A13" s="2">
        <v>2010</v>
      </c>
      <c r="B13" s="29">
        <v>4999999.999</v>
      </c>
      <c r="C13" s="34">
        <f t="shared" si="0"/>
        <v>0.037503047112687087</v>
      </c>
      <c r="D13" s="10">
        <f t="shared" si="1"/>
        <v>478163.8506867603</v>
      </c>
      <c r="F13" s="97"/>
      <c r="G13" s="32"/>
      <c r="H13" s="98"/>
      <c r="I13" s="84"/>
    </row>
    <row r="14" spans="1:9" ht="12.75">
      <c r="A14" s="2">
        <v>2011</v>
      </c>
      <c r="B14" s="29">
        <v>33620000.003</v>
      </c>
      <c r="C14" s="34">
        <f t="shared" si="0"/>
        <v>0.2521704888586439</v>
      </c>
      <c r="D14" s="10">
        <f t="shared" si="1"/>
        <v>3215173.73294771</v>
      </c>
      <c r="F14" s="97"/>
      <c r="G14" s="32"/>
      <c r="H14" s="98"/>
      <c r="I14" s="84"/>
    </row>
    <row r="15" spans="1:9" ht="12.75">
      <c r="A15" s="2">
        <v>2012</v>
      </c>
      <c r="B15" s="29">
        <v>31290000.0035</v>
      </c>
      <c r="C15" s="34">
        <f t="shared" si="0"/>
        <v>0.23469406890438674</v>
      </c>
      <c r="D15" s="10">
        <f t="shared" si="1"/>
        <v>2992349.3785309307</v>
      </c>
      <c r="F15" s="97"/>
      <c r="G15" s="32"/>
      <c r="H15" s="84"/>
      <c r="I15" s="32"/>
    </row>
    <row r="16" spans="1:4" ht="12.75">
      <c r="A16" s="2">
        <v>2013</v>
      </c>
      <c r="B16" s="29">
        <v>44560270.001</v>
      </c>
      <c r="C16" s="34">
        <f t="shared" si="0"/>
        <v>0.3342291811071579</v>
      </c>
      <c r="D16" s="10">
        <f t="shared" si="1"/>
        <v>4261422.059116263</v>
      </c>
    </row>
    <row r="17" spans="1:4" ht="12.75">
      <c r="A17" s="3" t="s">
        <v>3</v>
      </c>
      <c r="B17" s="30">
        <f>SUM(B10:B16)</f>
        <v>133322500.0085</v>
      </c>
      <c r="C17" s="35"/>
      <c r="D17" s="11">
        <f>SUM(D10:D16)</f>
        <v>12750000</v>
      </c>
    </row>
    <row r="20" ht="15.75">
      <c r="A20" s="31" t="s">
        <v>84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2 (4)'!E48</f>
        <v>0</v>
      </c>
      <c r="F23" s="19">
        <f>'Project 2 (4)'!F48</f>
        <v>0</v>
      </c>
      <c r="G23" s="19">
        <f>'Project 2 (4)'!G48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2 (4)'!E49</f>
        <v>0</v>
      </c>
      <c r="F24" s="19">
        <f>'Project 2 (4)'!F49</f>
        <v>0</v>
      </c>
      <c r="G24" s="19">
        <f>'Project 2 (4)'!G49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2 (4)'!E50</f>
        <v>0</v>
      </c>
      <c r="F25" s="19">
        <f>'Project 2 (4)'!F50</f>
        <v>0</v>
      </c>
      <c r="G25" s="19">
        <f>'Project 2 (4)'!G50</f>
        <v>0</v>
      </c>
    </row>
    <row r="26" spans="1:7" ht="12.75">
      <c r="A26" s="5" t="s">
        <v>11</v>
      </c>
      <c r="B26" s="15">
        <f>D10</f>
        <v>648603.4429296396</v>
      </c>
      <c r="C26" s="15">
        <v>0</v>
      </c>
      <c r="D26" s="15">
        <v>0</v>
      </c>
      <c r="E26" s="19">
        <f>'Project 2 (4)'!E51</f>
        <v>0</v>
      </c>
      <c r="F26" s="19">
        <f>'Project 2 (4)'!F51</f>
        <v>0</v>
      </c>
      <c r="G26" s="19">
        <f>'Project 2 (4)'!G51</f>
        <v>0</v>
      </c>
    </row>
    <row r="27" spans="1:7" ht="12.75">
      <c r="A27" s="5" t="s">
        <v>12</v>
      </c>
      <c r="B27" s="15">
        <f>B26+D11</f>
        <v>1434704.813998425</v>
      </c>
      <c r="C27" s="15">
        <v>0</v>
      </c>
      <c r="D27" s="15">
        <v>0</v>
      </c>
      <c r="E27" s="19">
        <f>'Project 2 (4)'!E52</f>
        <v>0</v>
      </c>
      <c r="F27" s="19">
        <f>'Project 2 (4)'!F52</f>
        <v>0</v>
      </c>
      <c r="G27" s="19">
        <f>'Project 2 (4)'!G52</f>
        <v>0</v>
      </c>
    </row>
    <row r="28" spans="1:7" ht="12.75">
      <c r="A28" s="5" t="s">
        <v>13</v>
      </c>
      <c r="B28" s="15">
        <f>B27</f>
        <v>1434704.813998425</v>
      </c>
      <c r="C28" s="15">
        <v>0</v>
      </c>
      <c r="D28" s="15">
        <v>0</v>
      </c>
      <c r="E28" s="19">
        <f>'Project 2 (4)'!E53</f>
        <v>0</v>
      </c>
      <c r="F28" s="19">
        <f>'Project 2 (4)'!F53</f>
        <v>0</v>
      </c>
      <c r="G28" s="19">
        <f>'Project 2 (4)'!G53</f>
        <v>0</v>
      </c>
    </row>
    <row r="29" spans="1:7" ht="12.75">
      <c r="A29" s="5" t="s">
        <v>14</v>
      </c>
      <c r="B29" s="15">
        <f>B28</f>
        <v>1434704.813998425</v>
      </c>
      <c r="C29" s="15">
        <v>0</v>
      </c>
      <c r="D29" s="15">
        <v>0</v>
      </c>
      <c r="E29" s="19">
        <f>'Project 2 (4)'!E54</f>
        <v>0</v>
      </c>
      <c r="F29" s="19">
        <f>'Project 2 (4)'!F54</f>
        <v>0</v>
      </c>
      <c r="G29" s="19">
        <f>'Project 2 (4)'!G54</f>
        <v>0</v>
      </c>
    </row>
    <row r="30" spans="1:7" ht="12.75">
      <c r="A30" s="5" t="s">
        <v>15</v>
      </c>
      <c r="B30" s="15">
        <f>B29</f>
        <v>1434704.813998425</v>
      </c>
      <c r="C30" s="15">
        <v>0</v>
      </c>
      <c r="D30" s="15">
        <v>0</v>
      </c>
      <c r="E30" s="19">
        <f>'Project 2 (4)'!E55</f>
        <v>12750000</v>
      </c>
      <c r="F30" s="19">
        <f>'Project 2 (4)'!F55</f>
        <v>0</v>
      </c>
      <c r="G30" s="19">
        <f>'Project 2 (4)'!G55</f>
        <v>0</v>
      </c>
    </row>
    <row r="31" spans="1:7" ht="12.75">
      <c r="A31" s="5" t="s">
        <v>16</v>
      </c>
      <c r="B31" s="15">
        <f>B30+D12</f>
        <v>1802890.9787183367</v>
      </c>
      <c r="C31" s="15">
        <v>0</v>
      </c>
      <c r="D31" s="15">
        <v>0</v>
      </c>
      <c r="E31" s="19">
        <f>'Project 2 (4)'!E56</f>
        <v>12750000</v>
      </c>
      <c r="F31" s="19">
        <f>'Project 2 (4)'!F56</f>
        <v>741633.6430696942</v>
      </c>
      <c r="G31" s="19">
        <f>'Project 2 (4)'!G56</f>
        <v>0</v>
      </c>
    </row>
    <row r="32" spans="1:7" ht="12.75">
      <c r="A32" s="5" t="s">
        <v>17</v>
      </c>
      <c r="B32" s="15">
        <f>B31</f>
        <v>1802890.9787183367</v>
      </c>
      <c r="C32" s="15">
        <v>0</v>
      </c>
      <c r="D32" s="15">
        <v>0</v>
      </c>
      <c r="E32" s="19">
        <f>'Project 2 (4)'!E57</f>
        <v>12750000</v>
      </c>
      <c r="F32" s="19">
        <f>'Project 2 (4)'!F57</f>
        <v>1457191.4001983814</v>
      </c>
      <c r="G32" s="19">
        <f>'Project 2 (4)'!G57</f>
        <v>741633.6430696942</v>
      </c>
    </row>
    <row r="33" spans="1:7" ht="12.75">
      <c r="A33" s="5" t="s">
        <v>18</v>
      </c>
      <c r="B33" s="15">
        <f>B32</f>
        <v>1802890.9787183367</v>
      </c>
      <c r="C33" s="15">
        <v>0</v>
      </c>
      <c r="D33" s="15">
        <v>0</v>
      </c>
      <c r="E33" s="19">
        <f>'Project 2 (4)'!E58</f>
        <v>12750000</v>
      </c>
      <c r="F33" s="19">
        <f>'Project 2 (4)'!F58</f>
        <v>2172749.1573270685</v>
      </c>
      <c r="G33" s="19">
        <f>'Project 2 (4)'!G58</f>
        <v>1457191.4001983814</v>
      </c>
    </row>
    <row r="34" spans="1:7" ht="12.75">
      <c r="A34" s="5" t="s">
        <v>19</v>
      </c>
      <c r="B34" s="15">
        <f>B33</f>
        <v>1802890.9787183367</v>
      </c>
      <c r="C34" s="15">
        <v>0</v>
      </c>
      <c r="D34" s="15">
        <v>0</v>
      </c>
      <c r="E34" s="19">
        <f>'Project 2 (4)'!E59</f>
        <v>12750000</v>
      </c>
      <c r="F34" s="19">
        <f>'Project 2 (4)'!F59</f>
        <v>2888306.9144557556</v>
      </c>
      <c r="G34" s="19">
        <f>'Project 2 (4)'!G59</f>
        <v>2172749.1573270685</v>
      </c>
    </row>
    <row r="35" spans="1:7" ht="12.75">
      <c r="A35" s="5" t="s">
        <v>20</v>
      </c>
      <c r="B35" s="15">
        <f>B34+D13</f>
        <v>2281054.829405097</v>
      </c>
      <c r="C35" s="15">
        <v>0</v>
      </c>
      <c r="D35" s="15">
        <v>0</v>
      </c>
      <c r="E35" s="19">
        <f>'Project 2 (4)'!E60</f>
        <v>12750000</v>
      </c>
      <c r="F35" s="19">
        <f>'Project 2 (4)'!F60</f>
        <v>3603864.6715844427</v>
      </c>
      <c r="G35" s="19">
        <f>'Project 2 (4)'!G60</f>
        <v>2888306.9144557556</v>
      </c>
    </row>
    <row r="36" spans="1:7" ht="12.75">
      <c r="A36" s="5" t="s">
        <v>21</v>
      </c>
      <c r="B36" s="15">
        <f>B35</f>
        <v>2281054.829405097</v>
      </c>
      <c r="C36" s="15">
        <v>0</v>
      </c>
      <c r="D36" s="15">
        <v>0</v>
      </c>
      <c r="E36" s="19">
        <f>'Project 2 (4)'!E61</f>
        <v>12750000</v>
      </c>
      <c r="F36" s="19">
        <f>'Project 2 (4)'!F61</f>
        <v>4319422.42871313</v>
      </c>
      <c r="G36" s="19">
        <f>'Project 2 (4)'!G61</f>
        <v>3603864.6715844427</v>
      </c>
    </row>
    <row r="37" spans="1:7" ht="12.75">
      <c r="A37" s="5" t="s">
        <v>22</v>
      </c>
      <c r="B37" s="15">
        <f>B36</f>
        <v>2281054.829405097</v>
      </c>
      <c r="C37" s="15">
        <v>0</v>
      </c>
      <c r="D37" s="15">
        <v>0</v>
      </c>
      <c r="E37" s="19">
        <f>'Project 2 (4)'!E62</f>
        <v>12750000</v>
      </c>
      <c r="F37" s="19">
        <f>'Project 2 (4)'!F62</f>
        <v>5034980.185841817</v>
      </c>
      <c r="G37" s="19">
        <f>'Project 2 (4)'!G62</f>
        <v>4319422.42871313</v>
      </c>
    </row>
    <row r="38" spans="1:7" ht="12.75">
      <c r="A38" s="5" t="s">
        <v>23</v>
      </c>
      <c r="B38" s="15">
        <f>B37</f>
        <v>2281054.829405097</v>
      </c>
      <c r="C38" s="15">
        <f>B26</f>
        <v>648603.4429296396</v>
      </c>
      <c r="D38" s="15">
        <f>C38-$I$10</f>
        <v>563251.1955595408</v>
      </c>
      <c r="E38" s="19">
        <f>'Project 2 (4)'!E63</f>
        <v>12750000</v>
      </c>
      <c r="F38" s="19">
        <f>'Project 2 (4)'!F63</f>
        <v>5750537.942970505</v>
      </c>
      <c r="G38" s="19">
        <f>'Project 2 (4)'!G63</f>
        <v>5034980.185841817</v>
      </c>
    </row>
    <row r="39" spans="1:7" ht="12.75">
      <c r="A39" s="5" t="s">
        <v>24</v>
      </c>
      <c r="B39" s="15">
        <f>B38+D14</f>
        <v>5496228.562352806</v>
      </c>
      <c r="C39" s="15">
        <f>C38</f>
        <v>648603.4429296396</v>
      </c>
      <c r="D39" s="15">
        <f aca="true" t="shared" si="2" ref="D39:D57">C39-$I$10</f>
        <v>563251.1955595408</v>
      </c>
      <c r="E39" s="19">
        <f>'Project 2 (4)'!E64</f>
        <v>12750000</v>
      </c>
      <c r="F39" s="19">
        <f>'Project 2 (4)'!F64</f>
        <v>6466095.700099193</v>
      </c>
      <c r="G39" s="19">
        <f>'Project 2 (4)'!G64</f>
        <v>5750537.942970505</v>
      </c>
    </row>
    <row r="40" spans="1:7" ht="12.75">
      <c r="A40" s="5" t="s">
        <v>25</v>
      </c>
      <c r="B40" s="15">
        <f>B39</f>
        <v>5496228.562352806</v>
      </c>
      <c r="C40" s="15">
        <f>C39</f>
        <v>648603.4429296396</v>
      </c>
      <c r="D40" s="15">
        <f t="shared" si="2"/>
        <v>563251.1955595408</v>
      </c>
      <c r="E40" s="19">
        <f>'Project 2 (4)'!E65</f>
        <v>12750000</v>
      </c>
      <c r="F40" s="19">
        <f>'Project 2 (4)'!F65</f>
        <v>7181653.45722788</v>
      </c>
      <c r="G40" s="19">
        <f>'Project 2 (4)'!G65</f>
        <v>6466095.700099193</v>
      </c>
    </row>
    <row r="41" spans="1:7" ht="12.75">
      <c r="A41" s="5" t="s">
        <v>26</v>
      </c>
      <c r="B41" s="15">
        <f>B40</f>
        <v>5496228.562352806</v>
      </c>
      <c r="C41" s="15">
        <f>C40</f>
        <v>648603.4429296396</v>
      </c>
      <c r="D41" s="15">
        <f t="shared" si="2"/>
        <v>563251.1955595408</v>
      </c>
      <c r="E41" s="19">
        <f>'Project 2 (4)'!E66</f>
        <v>12750000</v>
      </c>
      <c r="F41" s="19">
        <f>'Project 2 (4)'!F66</f>
        <v>7897211.214356568</v>
      </c>
      <c r="G41" s="19">
        <f>'Project 2 (4)'!G66</f>
        <v>7181653.45722788</v>
      </c>
    </row>
    <row r="42" spans="1:7" ht="12.75">
      <c r="A42" s="5" t="s">
        <v>27</v>
      </c>
      <c r="B42" s="15">
        <f>B41</f>
        <v>5496228.562352806</v>
      </c>
      <c r="C42" s="15">
        <f>B27</f>
        <v>1434704.813998425</v>
      </c>
      <c r="D42" s="15">
        <f t="shared" si="2"/>
        <v>1349352.5666283262</v>
      </c>
      <c r="E42" s="19">
        <f>'Project 2 (4)'!E67</f>
        <v>12750000</v>
      </c>
      <c r="F42" s="19">
        <f>'Project 2 (4)'!F67</f>
        <v>8612768.971485255</v>
      </c>
      <c r="G42" s="19">
        <f>'Project 2 (4)'!G67</f>
        <v>7897211.214356568</v>
      </c>
    </row>
    <row r="43" spans="1:7" ht="12.75">
      <c r="A43" s="5" t="s">
        <v>28</v>
      </c>
      <c r="B43" s="15">
        <f>B42+D15</f>
        <v>8488577.940883737</v>
      </c>
      <c r="C43" s="15">
        <f>C42</f>
        <v>1434704.813998425</v>
      </c>
      <c r="D43" s="15">
        <f t="shared" si="2"/>
        <v>1349352.5666283262</v>
      </c>
      <c r="E43" s="19">
        <f>'Project 2 (4)'!E68</f>
        <v>12750000</v>
      </c>
      <c r="F43" s="19">
        <f>'Project 2 (4)'!F68</f>
        <v>9328326.728613943</v>
      </c>
      <c r="G43" s="19">
        <f>'Project 2 (4)'!G68</f>
        <v>8612768.971485255</v>
      </c>
    </row>
    <row r="44" spans="1:7" ht="12.75">
      <c r="A44" s="5" t="s">
        <v>29</v>
      </c>
      <c r="B44" s="15">
        <f>B43</f>
        <v>8488577.940883737</v>
      </c>
      <c r="C44" s="15">
        <f>C43</f>
        <v>1434704.813998425</v>
      </c>
      <c r="D44" s="15">
        <f t="shared" si="2"/>
        <v>1349352.5666283262</v>
      </c>
      <c r="E44" s="19">
        <f>'Project 2 (4)'!E69</f>
        <v>12750000</v>
      </c>
      <c r="F44" s="19">
        <f>'Project 2 (4)'!F69</f>
        <v>10043884.48574263</v>
      </c>
      <c r="G44" s="19">
        <f>'Project 2 (4)'!G69</f>
        <v>9328326.728613943</v>
      </c>
    </row>
    <row r="45" spans="1:7" ht="12.75">
      <c r="A45" s="5" t="s">
        <v>30</v>
      </c>
      <c r="B45" s="15">
        <f>B44</f>
        <v>8488577.940883737</v>
      </c>
      <c r="C45" s="15">
        <f>C44</f>
        <v>1434704.813998425</v>
      </c>
      <c r="D45" s="15">
        <f t="shared" si="2"/>
        <v>1349352.5666283262</v>
      </c>
      <c r="E45" s="19">
        <f>'Project 2 (4)'!E70</f>
        <v>12750000</v>
      </c>
      <c r="F45" s="19">
        <f>'Project 2 (4)'!F70</f>
        <v>10759442.242871318</v>
      </c>
      <c r="G45" s="19">
        <f>'Project 2 (4)'!G70</f>
        <v>10043884.48574263</v>
      </c>
    </row>
    <row r="46" spans="1:7" ht="12.75">
      <c r="A46" s="5" t="s">
        <v>31</v>
      </c>
      <c r="B46" s="15">
        <f>B45</f>
        <v>8488577.940883737</v>
      </c>
      <c r="C46" s="15">
        <f>B34</f>
        <v>1802890.9787183367</v>
      </c>
      <c r="D46" s="15">
        <f t="shared" si="2"/>
        <v>1717538.731348238</v>
      </c>
      <c r="E46" s="19">
        <f>'Project 2 (4)'!E71</f>
        <v>12750000</v>
      </c>
      <c r="F46" s="19">
        <f>'Project 2 (4)'!F71</f>
        <v>11475000.000000006</v>
      </c>
      <c r="G46" s="19">
        <f>'Project 2 (4)'!G71</f>
        <v>10759442.242871318</v>
      </c>
    </row>
    <row r="47" spans="1:7" ht="12.75">
      <c r="A47" s="5" t="s">
        <v>32</v>
      </c>
      <c r="B47" s="15">
        <f>B46+D16</f>
        <v>12750000</v>
      </c>
      <c r="C47" s="15">
        <f>C46</f>
        <v>1802890.9787183367</v>
      </c>
      <c r="D47" s="15">
        <f t="shared" si="2"/>
        <v>1717538.731348238</v>
      </c>
      <c r="E47" s="19">
        <f>'Project 2 (4)'!E72</f>
        <v>12750000</v>
      </c>
      <c r="F47" s="19">
        <f>'Project 2 (4)'!F72</f>
        <v>11793750.000000006</v>
      </c>
      <c r="G47" s="19">
        <f>'Project 2 (4)'!G72</f>
        <v>11475000.000000006</v>
      </c>
    </row>
    <row r="48" spans="1:7" ht="12.75">
      <c r="A48" s="5" t="s">
        <v>33</v>
      </c>
      <c r="B48" s="15">
        <f aca="true" t="shared" si="3" ref="B48:B58">$B$47</f>
        <v>12750000</v>
      </c>
      <c r="C48" s="15">
        <f>C47</f>
        <v>1802890.9787183367</v>
      </c>
      <c r="D48" s="15">
        <f t="shared" si="2"/>
        <v>1717538.731348238</v>
      </c>
      <c r="E48" s="19">
        <f>'Project 2 (4)'!E73</f>
        <v>12750000</v>
      </c>
      <c r="F48" s="19">
        <f>'Project 2 (4)'!F73</f>
        <v>12112500.000000006</v>
      </c>
      <c r="G48" s="19">
        <f>'Project 2 (4)'!G73</f>
        <v>11793750.000000006</v>
      </c>
    </row>
    <row r="49" spans="1:7" ht="12.75">
      <c r="A49" s="5" t="s">
        <v>34</v>
      </c>
      <c r="B49" s="15">
        <f t="shared" si="3"/>
        <v>12750000</v>
      </c>
      <c r="C49" s="15">
        <f>C48</f>
        <v>1802890.9787183367</v>
      </c>
      <c r="D49" s="15">
        <f t="shared" si="2"/>
        <v>1717538.731348238</v>
      </c>
      <c r="E49" s="19">
        <f>'Project 2 (4)'!E74</f>
        <v>12750000</v>
      </c>
      <c r="F49" s="19">
        <f>'Project 2 (4)'!F74</f>
        <v>12431250.000000006</v>
      </c>
      <c r="G49" s="19">
        <f>'Project 2 (4)'!G74</f>
        <v>12112500.000000006</v>
      </c>
    </row>
    <row r="50" spans="1:7" ht="12.75">
      <c r="A50" s="5" t="s">
        <v>35</v>
      </c>
      <c r="B50" s="15">
        <f t="shared" si="3"/>
        <v>12750000</v>
      </c>
      <c r="C50" s="15">
        <f>B35+D14</f>
        <v>5496228.562352806</v>
      </c>
      <c r="D50" s="15">
        <f t="shared" si="2"/>
        <v>5410876.314982708</v>
      </c>
      <c r="E50" s="19">
        <f>'Project 2 (4)'!E75</f>
        <v>12750000</v>
      </c>
      <c r="F50" s="19">
        <f>'Project 2 (4)'!F75</f>
        <v>12750000.000000006</v>
      </c>
      <c r="G50" s="19">
        <f>'Project 2 (4)'!G75</f>
        <v>12431250.000000006</v>
      </c>
    </row>
    <row r="51" spans="1:7" ht="12.75">
      <c r="A51" s="5" t="s">
        <v>36</v>
      </c>
      <c r="B51" s="15">
        <f t="shared" si="3"/>
        <v>12750000</v>
      </c>
      <c r="C51" s="15">
        <f>C50</f>
        <v>5496228.562352806</v>
      </c>
      <c r="D51" s="15">
        <f t="shared" si="2"/>
        <v>5410876.314982708</v>
      </c>
      <c r="E51" s="19">
        <f>'Project 2 (4)'!E76</f>
        <v>12750000</v>
      </c>
      <c r="F51" s="19">
        <f>'Project 2 (4)'!F76</f>
        <v>12750000.000000006</v>
      </c>
      <c r="G51" s="19">
        <f>'Project 2 (4)'!G76</f>
        <v>12750000.000000006</v>
      </c>
    </row>
    <row r="52" spans="1:7" ht="12.75">
      <c r="A52" s="5" t="s">
        <v>37</v>
      </c>
      <c r="B52" s="15">
        <f t="shared" si="3"/>
        <v>12750000</v>
      </c>
      <c r="C52" s="15">
        <f>C51</f>
        <v>5496228.562352806</v>
      </c>
      <c r="D52" s="15">
        <f t="shared" si="2"/>
        <v>5410876.314982708</v>
      </c>
      <c r="E52" s="19">
        <f>'Project 2 (4)'!E77</f>
        <v>12750000</v>
      </c>
      <c r="F52" s="19">
        <f>'Project 2 (4)'!F77</f>
        <v>12750000.000000006</v>
      </c>
      <c r="G52" s="19">
        <f>'Project 2 (4)'!G77</f>
        <v>12750000.000000006</v>
      </c>
    </row>
    <row r="53" spans="1:7" ht="12.75">
      <c r="A53" s="5" t="s">
        <v>38</v>
      </c>
      <c r="B53" s="15">
        <f t="shared" si="3"/>
        <v>12750000</v>
      </c>
      <c r="C53" s="15">
        <f>C52</f>
        <v>5496228.562352806</v>
      </c>
      <c r="D53" s="15">
        <f t="shared" si="2"/>
        <v>5410876.314982708</v>
      </c>
      <c r="E53" s="19">
        <f>'Project 2 (4)'!E78</f>
        <v>12750000</v>
      </c>
      <c r="F53" s="19">
        <f>'Project 2 (4)'!F78</f>
        <v>12750000.000000006</v>
      </c>
      <c r="G53" s="19">
        <f>'Project 2 (4)'!G78</f>
        <v>12750000.000000006</v>
      </c>
    </row>
    <row r="54" spans="1:7" ht="12.75">
      <c r="A54" s="5" t="s">
        <v>39</v>
      </c>
      <c r="B54" s="15">
        <f t="shared" si="3"/>
        <v>12750000</v>
      </c>
      <c r="C54" s="15">
        <f>B46</f>
        <v>8488577.940883737</v>
      </c>
      <c r="D54" s="15">
        <f t="shared" si="2"/>
        <v>8403225.693513637</v>
      </c>
      <c r="E54" s="19">
        <f>'Project 2 (4)'!E79</f>
        <v>12750000</v>
      </c>
      <c r="F54" s="19">
        <f>'Project 2 (4)'!F79</f>
        <v>12750000.000000006</v>
      </c>
      <c r="G54" s="19">
        <f>'Project 2 (4)'!G79</f>
        <v>12750000.000000006</v>
      </c>
    </row>
    <row r="55" spans="1:7" ht="12.75">
      <c r="A55" s="5" t="s">
        <v>40</v>
      </c>
      <c r="B55" s="15">
        <f t="shared" si="3"/>
        <v>12750000</v>
      </c>
      <c r="C55" s="15">
        <f>C54</f>
        <v>8488577.940883737</v>
      </c>
      <c r="D55" s="15">
        <f t="shared" si="2"/>
        <v>8403225.693513637</v>
      </c>
      <c r="E55" s="19">
        <f>'Project 2 (4)'!E80</f>
        <v>12750000</v>
      </c>
      <c r="F55" s="19">
        <f>'Project 2 (4)'!F80</f>
        <v>12750000.000000006</v>
      </c>
      <c r="G55" s="19">
        <f>'Project 2 (4)'!G80</f>
        <v>12750000.000000006</v>
      </c>
    </row>
    <row r="56" spans="1:7" ht="12.75">
      <c r="A56" s="5" t="s">
        <v>41</v>
      </c>
      <c r="B56" s="15">
        <f t="shared" si="3"/>
        <v>12750000</v>
      </c>
      <c r="C56" s="15">
        <f>C55</f>
        <v>8488577.940883737</v>
      </c>
      <c r="D56" s="15">
        <f t="shared" si="2"/>
        <v>8403225.693513637</v>
      </c>
      <c r="E56" s="19">
        <f>'Project 2 (4)'!E81</f>
        <v>12750000</v>
      </c>
      <c r="F56" s="19">
        <f>'Project 2 (4)'!F81</f>
        <v>12750000.000000006</v>
      </c>
      <c r="G56" s="19">
        <f>'Project 2 (4)'!G81</f>
        <v>12750000.000000006</v>
      </c>
    </row>
    <row r="57" spans="1:7" ht="12.75">
      <c r="A57" s="5" t="s">
        <v>42</v>
      </c>
      <c r="B57" s="15">
        <f t="shared" si="3"/>
        <v>12750000</v>
      </c>
      <c r="C57" s="15">
        <f>C56</f>
        <v>8488577.940883737</v>
      </c>
      <c r="D57" s="15">
        <f t="shared" si="2"/>
        <v>8403225.693513637</v>
      </c>
      <c r="E57" s="19">
        <f>'Project 2 (4)'!E82</f>
        <v>12750000</v>
      </c>
      <c r="F57" s="19">
        <f>'Project 2 (4)'!F82</f>
        <v>12750000.000000006</v>
      </c>
      <c r="G57" s="19">
        <f>'Project 2 (4)'!G82</f>
        <v>12750000.000000006</v>
      </c>
    </row>
    <row r="58" spans="1:7" ht="12.75">
      <c r="A58" s="5" t="s">
        <v>43</v>
      </c>
      <c r="B58" s="15">
        <f t="shared" si="3"/>
        <v>12750000</v>
      </c>
      <c r="C58" s="15">
        <f>B47</f>
        <v>12750000</v>
      </c>
      <c r="D58" s="15">
        <f>C58</f>
        <v>12750000</v>
      </c>
      <c r="E58" s="19">
        <f>'Project 2 (4)'!E83</f>
        <v>12750000</v>
      </c>
      <c r="F58" s="19">
        <f>'Project 2 (4)'!F83</f>
        <v>12750000.000000006</v>
      </c>
      <c r="G58" s="19">
        <f>'Project 2 (4)'!G83</f>
        <v>12750000.000000006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7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54" t="s">
        <v>172</v>
      </c>
      <c r="B1" s="143"/>
      <c r="C1" s="143"/>
      <c r="D1" s="143"/>
      <c r="E1" s="143"/>
      <c r="F1" s="143"/>
      <c r="G1" s="144"/>
    </row>
    <row r="2" spans="1:7" ht="22.5" customHeight="1">
      <c r="A2" s="155" t="s">
        <v>176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12750000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12750000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32"/>
      <c r="E16" s="32"/>
      <c r="F16" s="32">
        <v>741633.6430696942</v>
      </c>
      <c r="G16" s="51">
        <v>0</v>
      </c>
    </row>
    <row r="17" spans="1:7" ht="12.75">
      <c r="A17" s="5" t="s">
        <v>17</v>
      </c>
      <c r="B17" s="6"/>
      <c r="C17" s="6"/>
      <c r="D17" s="32"/>
      <c r="E17" s="32"/>
      <c r="F17" s="32">
        <v>715557.7571286871</v>
      </c>
      <c r="G17" s="32">
        <v>741633.6430696942</v>
      </c>
    </row>
    <row r="18" spans="1:7" ht="12.75">
      <c r="A18" s="5" t="s">
        <v>18</v>
      </c>
      <c r="B18" s="6"/>
      <c r="C18" s="6"/>
      <c r="D18" s="32"/>
      <c r="E18" s="32"/>
      <c r="F18" s="32">
        <v>715557.7571286871</v>
      </c>
      <c r="G18" s="32">
        <v>715557.7571286871</v>
      </c>
    </row>
    <row r="19" spans="1:7" ht="12.75">
      <c r="A19" s="5" t="s">
        <v>19</v>
      </c>
      <c r="B19" s="6"/>
      <c r="C19" s="6"/>
      <c r="D19" s="32"/>
      <c r="E19" s="32"/>
      <c r="F19" s="32">
        <v>715557.7571286871</v>
      </c>
      <c r="G19" s="32">
        <v>715557.7571286871</v>
      </c>
    </row>
    <row r="20" spans="1:7" ht="12.75">
      <c r="A20" s="5" t="s">
        <v>20</v>
      </c>
      <c r="B20" s="6"/>
      <c r="C20" s="6"/>
      <c r="D20" s="32"/>
      <c r="E20" s="32"/>
      <c r="F20" s="32">
        <v>715557.7571286871</v>
      </c>
      <c r="G20" s="32">
        <v>715557.7571286871</v>
      </c>
    </row>
    <row r="21" spans="1:7" ht="12.75">
      <c r="A21" s="5" t="s">
        <v>21</v>
      </c>
      <c r="B21" s="6"/>
      <c r="C21" s="6"/>
      <c r="D21" s="32"/>
      <c r="E21" s="32"/>
      <c r="F21" s="32">
        <v>715557.7571286871</v>
      </c>
      <c r="G21" s="32">
        <v>715557.7571286871</v>
      </c>
    </row>
    <row r="22" spans="1:7" ht="12.75">
      <c r="A22" s="5" t="s">
        <v>22</v>
      </c>
      <c r="B22" s="6"/>
      <c r="C22" s="6"/>
      <c r="D22" s="32"/>
      <c r="E22" s="32"/>
      <c r="F22" s="32">
        <v>715557.7571286871</v>
      </c>
      <c r="G22" s="32">
        <v>715557.7571286871</v>
      </c>
    </row>
    <row r="23" spans="1:7" ht="12.75">
      <c r="A23" s="5" t="s">
        <v>23</v>
      </c>
      <c r="B23" s="6"/>
      <c r="C23" s="6"/>
      <c r="D23" s="52"/>
      <c r="E23" s="32"/>
      <c r="F23" s="52">
        <v>715557.7571286871</v>
      </c>
      <c r="G23" s="32">
        <v>715557.7571286871</v>
      </c>
    </row>
    <row r="24" spans="1:7" ht="12.75">
      <c r="A24" s="5" t="s">
        <v>24</v>
      </c>
      <c r="B24" s="6"/>
      <c r="D24" s="6"/>
      <c r="E24" s="32"/>
      <c r="F24" s="6">
        <v>715557.7571286871</v>
      </c>
      <c r="G24" s="52">
        <v>715557.7571286871</v>
      </c>
    </row>
    <row r="25" spans="1:7" ht="12.75">
      <c r="A25" s="5" t="s">
        <v>25</v>
      </c>
      <c r="B25" s="6"/>
      <c r="D25" s="6"/>
      <c r="E25" s="32"/>
      <c r="F25" s="6">
        <v>715557.7571286871</v>
      </c>
      <c r="G25" s="6">
        <v>715557.7571286871</v>
      </c>
    </row>
    <row r="26" spans="1:7" ht="12.75">
      <c r="A26" s="5" t="s">
        <v>26</v>
      </c>
      <c r="B26" s="6"/>
      <c r="D26" s="6"/>
      <c r="E26" s="32"/>
      <c r="F26" s="6">
        <v>715557.7571286871</v>
      </c>
      <c r="G26" s="6">
        <v>715557.7571286871</v>
      </c>
    </row>
    <row r="27" spans="1:7" ht="12.75">
      <c r="A27" s="5" t="s">
        <v>27</v>
      </c>
      <c r="B27" s="6"/>
      <c r="D27" s="6"/>
      <c r="E27" s="32"/>
      <c r="F27" s="6">
        <v>715557.7571286871</v>
      </c>
      <c r="G27" s="6">
        <v>715557.7571286871</v>
      </c>
    </row>
    <row r="28" spans="1:7" ht="12.75">
      <c r="A28" s="5" t="s">
        <v>28</v>
      </c>
      <c r="D28" s="6"/>
      <c r="E28" s="32"/>
      <c r="F28" s="6">
        <v>715557.7571286871</v>
      </c>
      <c r="G28" s="6">
        <v>715557.7571286871</v>
      </c>
    </row>
    <row r="29" spans="1:7" ht="12.75">
      <c r="A29" s="5" t="s">
        <v>29</v>
      </c>
      <c r="D29" s="6"/>
      <c r="E29" s="32"/>
      <c r="F29" s="6">
        <v>715557.7571286871</v>
      </c>
      <c r="G29" s="6">
        <v>715557.7571286871</v>
      </c>
    </row>
    <row r="30" spans="1:7" ht="12.75">
      <c r="A30" s="5" t="s">
        <v>30</v>
      </c>
      <c r="D30" s="6"/>
      <c r="E30" s="32"/>
      <c r="F30" s="6">
        <v>715557.7571286871</v>
      </c>
      <c r="G30" s="6">
        <v>715557.7571286871</v>
      </c>
    </row>
    <row r="31" spans="1:7" ht="12.75">
      <c r="A31" s="5" t="s">
        <v>31</v>
      </c>
      <c r="D31" s="6"/>
      <c r="E31" s="32"/>
      <c r="F31" s="6">
        <v>715557.7571286871</v>
      </c>
      <c r="G31" s="6">
        <v>715557.7571286871</v>
      </c>
    </row>
    <row r="32" spans="1:7" ht="12.75">
      <c r="A32" s="5" t="s">
        <v>32</v>
      </c>
      <c r="D32" s="52"/>
      <c r="E32" s="32"/>
      <c r="F32" s="52">
        <v>318750</v>
      </c>
      <c r="G32" s="6">
        <v>715557.7571286871</v>
      </c>
    </row>
    <row r="33" spans="1:7" ht="12.75">
      <c r="A33" s="5" t="s">
        <v>33</v>
      </c>
      <c r="D33" s="52"/>
      <c r="E33" s="32"/>
      <c r="F33" s="52">
        <v>318750</v>
      </c>
      <c r="G33" s="52">
        <v>318750</v>
      </c>
    </row>
    <row r="34" spans="1:7" ht="12.75">
      <c r="A34" s="5" t="s">
        <v>34</v>
      </c>
      <c r="D34" s="52"/>
      <c r="E34" s="32"/>
      <c r="F34" s="52">
        <v>318750</v>
      </c>
      <c r="G34" s="52">
        <v>318750</v>
      </c>
    </row>
    <row r="35" spans="1:7" ht="12.75">
      <c r="A35" s="5" t="s">
        <v>35</v>
      </c>
      <c r="D35" s="52"/>
      <c r="E35" s="32"/>
      <c r="F35" s="52">
        <v>318750</v>
      </c>
      <c r="G35" s="52">
        <v>318750</v>
      </c>
    </row>
    <row r="36" spans="1:7" ht="12.75">
      <c r="A36" s="5" t="s">
        <v>36</v>
      </c>
      <c r="F36" s="6"/>
      <c r="G36" s="52">
        <v>318750</v>
      </c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12750000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12750000</v>
      </c>
      <c r="F56" s="6">
        <f t="shared" si="1"/>
        <v>741633.6430696942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12750000</v>
      </c>
      <c r="F57" s="6">
        <f t="shared" si="1"/>
        <v>1457191.4001983814</v>
      </c>
      <c r="G57" s="6">
        <f t="shared" si="2"/>
        <v>741633.6430696942</v>
      </c>
    </row>
    <row r="58" spans="1:7" ht="12.75">
      <c r="A58" s="5" t="s">
        <v>18</v>
      </c>
      <c r="B58" s="6"/>
      <c r="C58" s="6"/>
      <c r="D58" s="6"/>
      <c r="E58" s="6">
        <f t="shared" si="0"/>
        <v>12750000</v>
      </c>
      <c r="F58" s="6">
        <f t="shared" si="1"/>
        <v>2172749.1573270685</v>
      </c>
      <c r="G58" s="6">
        <f t="shared" si="2"/>
        <v>1457191.4001983814</v>
      </c>
    </row>
    <row r="59" spans="1:7" ht="12.75">
      <c r="A59" s="5" t="s">
        <v>19</v>
      </c>
      <c r="B59" s="6"/>
      <c r="C59" s="6"/>
      <c r="D59" s="6"/>
      <c r="E59" s="6">
        <f t="shared" si="0"/>
        <v>12750000</v>
      </c>
      <c r="F59" s="6">
        <f t="shared" si="1"/>
        <v>2888306.9144557556</v>
      </c>
      <c r="G59" s="6">
        <f t="shared" si="2"/>
        <v>2172749.1573270685</v>
      </c>
    </row>
    <row r="60" spans="1:7" ht="12.75">
      <c r="A60" s="5" t="s">
        <v>20</v>
      </c>
      <c r="B60" s="6"/>
      <c r="C60" s="6"/>
      <c r="D60" s="6"/>
      <c r="E60" s="6">
        <f t="shared" si="0"/>
        <v>12750000</v>
      </c>
      <c r="F60" s="6">
        <f t="shared" si="1"/>
        <v>3603864.6715844427</v>
      </c>
      <c r="G60" s="6">
        <f t="shared" si="2"/>
        <v>2888306.9144557556</v>
      </c>
    </row>
    <row r="61" spans="1:7" ht="12.75">
      <c r="A61" s="5" t="s">
        <v>21</v>
      </c>
      <c r="B61" s="6"/>
      <c r="C61" s="6"/>
      <c r="D61" s="6"/>
      <c r="E61" s="6">
        <f t="shared" si="0"/>
        <v>12750000</v>
      </c>
      <c r="F61" s="6">
        <f t="shared" si="1"/>
        <v>4319422.42871313</v>
      </c>
      <c r="G61" s="6">
        <f t="shared" si="2"/>
        <v>3603864.6715844427</v>
      </c>
    </row>
    <row r="62" spans="1:7" ht="12.75">
      <c r="A62" s="5" t="s">
        <v>22</v>
      </c>
      <c r="B62" s="6"/>
      <c r="C62" s="6"/>
      <c r="D62" s="6"/>
      <c r="E62" s="6">
        <f t="shared" si="0"/>
        <v>12750000</v>
      </c>
      <c r="F62" s="6">
        <f t="shared" si="1"/>
        <v>5034980.185841817</v>
      </c>
      <c r="G62" s="6">
        <f t="shared" si="2"/>
        <v>4319422.42871313</v>
      </c>
    </row>
    <row r="63" spans="1:7" ht="12.75">
      <c r="A63" s="5" t="s">
        <v>23</v>
      </c>
      <c r="B63" s="6"/>
      <c r="C63" s="6"/>
      <c r="D63" s="6"/>
      <c r="E63" s="6">
        <f t="shared" si="0"/>
        <v>12750000</v>
      </c>
      <c r="F63" s="6">
        <f t="shared" si="1"/>
        <v>5750537.942970505</v>
      </c>
      <c r="G63" s="6">
        <f t="shared" si="2"/>
        <v>5034980.185841817</v>
      </c>
    </row>
    <row r="64" spans="1:7" ht="12.75">
      <c r="A64" s="5" t="s">
        <v>24</v>
      </c>
      <c r="B64" s="6"/>
      <c r="C64" s="6"/>
      <c r="D64" s="6"/>
      <c r="E64" s="6">
        <f t="shared" si="0"/>
        <v>12750000</v>
      </c>
      <c r="F64" s="6">
        <f t="shared" si="1"/>
        <v>6466095.700099193</v>
      </c>
      <c r="G64" s="6">
        <f t="shared" si="2"/>
        <v>5750537.942970505</v>
      </c>
    </row>
    <row r="65" spans="1:7" ht="12.75">
      <c r="A65" s="5" t="s">
        <v>25</v>
      </c>
      <c r="B65" s="6"/>
      <c r="C65" s="6"/>
      <c r="D65" s="6"/>
      <c r="E65" s="6">
        <f t="shared" si="0"/>
        <v>12750000</v>
      </c>
      <c r="F65" s="6">
        <f t="shared" si="1"/>
        <v>7181653.45722788</v>
      </c>
      <c r="G65" s="6">
        <f t="shared" si="2"/>
        <v>6466095.700099193</v>
      </c>
    </row>
    <row r="66" spans="1:7" ht="12.75">
      <c r="A66" s="5" t="s">
        <v>26</v>
      </c>
      <c r="B66" s="6"/>
      <c r="C66" s="6"/>
      <c r="D66" s="6"/>
      <c r="E66" s="6">
        <f t="shared" si="0"/>
        <v>12750000</v>
      </c>
      <c r="F66" s="6">
        <f t="shared" si="1"/>
        <v>7897211.214356568</v>
      </c>
      <c r="G66" s="6">
        <f t="shared" si="2"/>
        <v>7181653.45722788</v>
      </c>
    </row>
    <row r="67" spans="1:7" ht="12.75">
      <c r="A67" s="5" t="s">
        <v>27</v>
      </c>
      <c r="B67" s="6"/>
      <c r="C67" s="6"/>
      <c r="D67" s="6"/>
      <c r="E67" s="6">
        <f t="shared" si="0"/>
        <v>12750000</v>
      </c>
      <c r="F67" s="6">
        <f t="shared" si="1"/>
        <v>8612768.971485255</v>
      </c>
      <c r="G67" s="6">
        <f t="shared" si="2"/>
        <v>7897211.214356568</v>
      </c>
    </row>
    <row r="68" spans="1:7" ht="12.75">
      <c r="A68" s="5" t="s">
        <v>28</v>
      </c>
      <c r="B68" s="6"/>
      <c r="C68" s="6"/>
      <c r="D68" s="6"/>
      <c r="E68" s="6">
        <f t="shared" si="0"/>
        <v>12750000</v>
      </c>
      <c r="F68" s="6">
        <f t="shared" si="1"/>
        <v>9328326.728613943</v>
      </c>
      <c r="G68" s="6">
        <f t="shared" si="2"/>
        <v>8612768.971485255</v>
      </c>
    </row>
    <row r="69" spans="1:7" ht="12.75">
      <c r="A69" s="5" t="s">
        <v>29</v>
      </c>
      <c r="B69" s="6"/>
      <c r="C69" s="6"/>
      <c r="D69" s="6"/>
      <c r="E69" s="6">
        <f t="shared" si="0"/>
        <v>12750000</v>
      </c>
      <c r="F69" s="6">
        <f t="shared" si="1"/>
        <v>10043884.48574263</v>
      </c>
      <c r="G69" s="6">
        <f t="shared" si="2"/>
        <v>9328326.728613943</v>
      </c>
    </row>
    <row r="70" spans="1:7" ht="12.75">
      <c r="A70" s="5" t="s">
        <v>30</v>
      </c>
      <c r="B70" s="6"/>
      <c r="C70" s="6"/>
      <c r="D70" s="6"/>
      <c r="E70" s="6">
        <f t="shared" si="0"/>
        <v>12750000</v>
      </c>
      <c r="F70" s="6">
        <f t="shared" si="1"/>
        <v>10759442.242871318</v>
      </c>
      <c r="G70" s="6">
        <f t="shared" si="2"/>
        <v>10043884.48574263</v>
      </c>
    </row>
    <row r="71" spans="1:7" ht="12.75">
      <c r="A71" s="5" t="s">
        <v>31</v>
      </c>
      <c r="B71" s="6"/>
      <c r="C71" s="6"/>
      <c r="D71" s="6"/>
      <c r="E71" s="6">
        <f t="shared" si="0"/>
        <v>12750000</v>
      </c>
      <c r="F71" s="6">
        <f t="shared" si="1"/>
        <v>11475000.000000006</v>
      </c>
      <c r="G71" s="6">
        <f t="shared" si="2"/>
        <v>10759442.242871318</v>
      </c>
    </row>
    <row r="72" spans="1:7" ht="12.75">
      <c r="A72" s="5" t="s">
        <v>32</v>
      </c>
      <c r="B72" s="6"/>
      <c r="C72" s="6"/>
      <c r="D72" s="6"/>
      <c r="E72" s="6">
        <f t="shared" si="0"/>
        <v>12750000</v>
      </c>
      <c r="F72" s="6">
        <f t="shared" si="1"/>
        <v>11793750.000000006</v>
      </c>
      <c r="G72" s="6">
        <f t="shared" si="2"/>
        <v>11475000.000000006</v>
      </c>
    </row>
    <row r="73" spans="1:7" ht="12.75">
      <c r="A73" s="5" t="s">
        <v>33</v>
      </c>
      <c r="B73" s="6"/>
      <c r="C73" s="6"/>
      <c r="D73" s="6"/>
      <c r="E73" s="6">
        <f t="shared" si="0"/>
        <v>12750000</v>
      </c>
      <c r="F73" s="6">
        <f t="shared" si="1"/>
        <v>12112500.000000006</v>
      </c>
      <c r="G73" s="6">
        <f t="shared" si="2"/>
        <v>11793750.000000006</v>
      </c>
    </row>
    <row r="74" spans="1:7" ht="12.75">
      <c r="A74" s="5" t="s">
        <v>34</v>
      </c>
      <c r="B74" s="6"/>
      <c r="C74" s="6"/>
      <c r="D74" s="6"/>
      <c r="E74" s="6">
        <f t="shared" si="0"/>
        <v>12750000</v>
      </c>
      <c r="F74" s="6">
        <f t="shared" si="1"/>
        <v>12431250.000000006</v>
      </c>
      <c r="G74" s="6">
        <f t="shared" si="2"/>
        <v>12112500.000000006</v>
      </c>
    </row>
    <row r="75" spans="1:7" ht="12.75">
      <c r="A75" s="5" t="s">
        <v>35</v>
      </c>
      <c r="B75" s="6"/>
      <c r="C75" s="6"/>
      <c r="D75" s="6"/>
      <c r="E75" s="6">
        <f t="shared" si="0"/>
        <v>12750000</v>
      </c>
      <c r="F75" s="6">
        <f t="shared" si="1"/>
        <v>12750000.000000006</v>
      </c>
      <c r="G75" s="6">
        <f t="shared" si="2"/>
        <v>12431250.000000006</v>
      </c>
    </row>
    <row r="76" spans="1:7" ht="12.75">
      <c r="A76" s="5" t="s">
        <v>36</v>
      </c>
      <c r="B76" s="6"/>
      <c r="C76" s="6"/>
      <c r="D76" s="6"/>
      <c r="E76" s="6">
        <f t="shared" si="0"/>
        <v>12750000</v>
      </c>
      <c r="F76" s="6">
        <f t="shared" si="1"/>
        <v>12750000.000000006</v>
      </c>
      <c r="G76" s="6">
        <f t="shared" si="2"/>
        <v>12750000.000000006</v>
      </c>
    </row>
    <row r="77" spans="1:7" ht="12.75">
      <c r="A77" s="5" t="s">
        <v>37</v>
      </c>
      <c r="B77" s="6"/>
      <c r="C77" s="6"/>
      <c r="D77" s="6"/>
      <c r="E77" s="6">
        <f t="shared" si="0"/>
        <v>12750000</v>
      </c>
      <c r="F77" s="6">
        <f t="shared" si="1"/>
        <v>12750000.000000006</v>
      </c>
      <c r="G77" s="6">
        <f t="shared" si="2"/>
        <v>12750000.000000006</v>
      </c>
    </row>
    <row r="78" spans="1:7" ht="12.75">
      <c r="A78" s="5" t="s">
        <v>38</v>
      </c>
      <c r="B78" s="6"/>
      <c r="C78" s="6"/>
      <c r="D78" s="6"/>
      <c r="E78" s="6">
        <f t="shared" si="0"/>
        <v>12750000</v>
      </c>
      <c r="F78" s="6">
        <f t="shared" si="1"/>
        <v>12750000.000000006</v>
      </c>
      <c r="G78" s="6">
        <f t="shared" si="2"/>
        <v>12750000.000000006</v>
      </c>
    </row>
    <row r="79" spans="1:7" ht="12.75">
      <c r="A79" s="5" t="s">
        <v>39</v>
      </c>
      <c r="B79" s="6"/>
      <c r="C79" s="6"/>
      <c r="D79" s="6"/>
      <c r="E79" s="6">
        <f t="shared" si="0"/>
        <v>12750000</v>
      </c>
      <c r="F79" s="6">
        <f t="shared" si="1"/>
        <v>12750000.000000006</v>
      </c>
      <c r="G79" s="6">
        <f t="shared" si="2"/>
        <v>12750000.000000006</v>
      </c>
    </row>
    <row r="80" spans="1:7" ht="12.75">
      <c r="A80" s="5" t="s">
        <v>40</v>
      </c>
      <c r="B80" s="6"/>
      <c r="C80" s="6"/>
      <c r="D80" s="6"/>
      <c r="E80" s="6">
        <f t="shared" si="0"/>
        <v>12750000</v>
      </c>
      <c r="F80" s="6">
        <f t="shared" si="1"/>
        <v>12750000.000000006</v>
      </c>
      <c r="G80" s="6">
        <f t="shared" si="2"/>
        <v>12750000.000000006</v>
      </c>
    </row>
    <row r="81" spans="1:7" ht="12.75">
      <c r="A81" s="5" t="s">
        <v>41</v>
      </c>
      <c r="B81" s="6"/>
      <c r="C81" s="6"/>
      <c r="D81" s="6"/>
      <c r="E81" s="6">
        <f t="shared" si="0"/>
        <v>12750000</v>
      </c>
      <c r="F81" s="6">
        <f t="shared" si="1"/>
        <v>12750000.000000006</v>
      </c>
      <c r="G81" s="6">
        <f t="shared" si="2"/>
        <v>12750000.000000006</v>
      </c>
    </row>
    <row r="82" spans="1:7" ht="12.75">
      <c r="A82" s="5" t="s">
        <v>42</v>
      </c>
      <c r="B82" s="6"/>
      <c r="C82" s="6"/>
      <c r="D82" s="6"/>
      <c r="E82" s="6">
        <f t="shared" si="0"/>
        <v>12750000</v>
      </c>
      <c r="F82" s="6">
        <f t="shared" si="1"/>
        <v>12750000.000000006</v>
      </c>
      <c r="G82" s="6">
        <f t="shared" si="2"/>
        <v>12750000.000000006</v>
      </c>
    </row>
    <row r="83" spans="1:7" ht="12.75">
      <c r="A83" s="5" t="s">
        <v>43</v>
      </c>
      <c r="B83" s="6"/>
      <c r="C83" s="6"/>
      <c r="D83" s="6"/>
      <c r="E83" s="6">
        <f t="shared" si="0"/>
        <v>12750000</v>
      </c>
      <c r="F83" s="6">
        <f t="shared" si="1"/>
        <v>12750000.000000006</v>
      </c>
      <c r="G83" s="6">
        <f t="shared" si="2"/>
        <v>12750000.000000006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8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51" t="s">
        <v>173</v>
      </c>
      <c r="B2" s="152"/>
      <c r="C2" s="152"/>
      <c r="D2" s="152"/>
      <c r="E2" s="152"/>
      <c r="F2" s="152"/>
      <c r="G2" s="152"/>
      <c r="H2" s="152"/>
      <c r="I2" s="153"/>
    </row>
    <row r="3" ht="15.75">
      <c r="A3" s="31"/>
    </row>
    <row r="4" spans="1:6" ht="15.75">
      <c r="A4" s="31" t="s">
        <v>88</v>
      </c>
      <c r="F4" s="31" t="s">
        <v>72</v>
      </c>
    </row>
    <row r="5" spans="1:6" ht="15.75">
      <c r="A5" t="s">
        <v>89</v>
      </c>
      <c r="B5" s="32">
        <v>3272500</v>
      </c>
      <c r="F5" s="31"/>
    </row>
    <row r="6" spans="1:2" ht="12.75">
      <c r="A6" t="s">
        <v>168</v>
      </c>
      <c r="B6" s="32">
        <v>229075</v>
      </c>
    </row>
    <row r="7" spans="1:9" ht="12.75">
      <c r="A7" s="118" t="s">
        <v>0</v>
      </c>
      <c r="B7" s="119"/>
      <c r="C7" s="120"/>
      <c r="D7" s="27" t="s">
        <v>120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169</v>
      </c>
      <c r="C8" s="21" t="s">
        <v>119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104" t="s">
        <v>69</v>
      </c>
      <c r="G9" s="72">
        <v>117300000</v>
      </c>
      <c r="H9" s="71">
        <f>G9/$G$12</f>
        <v>0.8798214854956965</v>
      </c>
      <c r="I9" s="72">
        <f>H9*$B$6</f>
        <v>201545.10678992668</v>
      </c>
    </row>
    <row r="10" spans="1:9" ht="12.75">
      <c r="A10" s="2">
        <v>2007</v>
      </c>
      <c r="B10" s="29">
        <v>6782230.002</v>
      </c>
      <c r="C10" s="34">
        <f aca="true" t="shared" si="0" ref="C10:C16">B10/$B$17</f>
        <v>0.05087085826899134</v>
      </c>
      <c r="D10" s="10">
        <f aca="true" t="shared" si="1" ref="D10:D16">C10*$B$5</f>
        <v>166474.88368527417</v>
      </c>
      <c r="F10" s="66" t="s">
        <v>51</v>
      </c>
      <c r="G10" s="64">
        <v>12750000</v>
      </c>
      <c r="H10" s="63">
        <f>G10/$G$12</f>
        <v>0.09563277016257571</v>
      </c>
      <c r="I10" s="64">
        <f>H10*$B$6</f>
        <v>21907.07682499203</v>
      </c>
    </row>
    <row r="11" spans="1:9" ht="12.75">
      <c r="A11" s="2">
        <v>2008</v>
      </c>
      <c r="B11" s="29">
        <v>8220000.004</v>
      </c>
      <c r="C11" s="34">
        <f t="shared" si="0"/>
        <v>0.06165500949559101</v>
      </c>
      <c r="D11" s="10">
        <f t="shared" si="1"/>
        <v>201766.01857432158</v>
      </c>
      <c r="F11" s="65" t="s">
        <v>52</v>
      </c>
      <c r="G11" s="75">
        <v>3272500</v>
      </c>
      <c r="H11" s="74">
        <f>G11/$G$12</f>
        <v>0.024545744341727765</v>
      </c>
      <c r="I11" s="75">
        <f>H11*$B$6</f>
        <v>5622.816385081288</v>
      </c>
    </row>
    <row r="12" spans="1:9" ht="12.75">
      <c r="A12" s="2">
        <v>2009</v>
      </c>
      <c r="B12" s="29">
        <v>3849999.996</v>
      </c>
      <c r="C12" s="34">
        <f t="shared" si="0"/>
        <v>0.02887734625254209</v>
      </c>
      <c r="D12" s="10">
        <f t="shared" si="1"/>
        <v>94501.115611444</v>
      </c>
      <c r="F12" s="41" t="s">
        <v>53</v>
      </c>
      <c r="G12" s="69">
        <f>SUM(G9:G11)</f>
        <v>133322500</v>
      </c>
      <c r="H12" s="99"/>
      <c r="I12" s="95">
        <f>SUM(I9:I11)</f>
        <v>229075</v>
      </c>
    </row>
    <row r="13" spans="1:9" ht="12.75">
      <c r="A13" s="2">
        <v>2010</v>
      </c>
      <c r="B13" s="29">
        <v>4999999.999</v>
      </c>
      <c r="C13" s="34">
        <f t="shared" si="0"/>
        <v>0.037503047112687087</v>
      </c>
      <c r="D13" s="10">
        <f t="shared" si="1"/>
        <v>122728.72167626848</v>
      </c>
      <c r="F13" s="97"/>
      <c r="G13" s="32"/>
      <c r="H13" s="98"/>
      <c r="I13" s="84"/>
    </row>
    <row r="14" spans="1:9" ht="12.75">
      <c r="A14" s="2">
        <v>2011</v>
      </c>
      <c r="B14" s="29">
        <v>33620000.003</v>
      </c>
      <c r="C14" s="34">
        <f t="shared" si="0"/>
        <v>0.2521704888586439</v>
      </c>
      <c r="D14" s="10">
        <f t="shared" si="1"/>
        <v>825227.9247899122</v>
      </c>
      <c r="F14" s="97"/>
      <c r="G14" s="32"/>
      <c r="H14" s="98"/>
      <c r="I14" s="84"/>
    </row>
    <row r="15" spans="1:9" ht="12.75">
      <c r="A15" s="2">
        <v>2012</v>
      </c>
      <c r="B15" s="29">
        <v>31290000.0035</v>
      </c>
      <c r="C15" s="34">
        <f t="shared" si="0"/>
        <v>0.23469406890438674</v>
      </c>
      <c r="D15" s="10">
        <f t="shared" si="1"/>
        <v>768036.3404896056</v>
      </c>
      <c r="F15" s="97"/>
      <c r="G15" s="32"/>
      <c r="H15" s="84"/>
      <c r="I15" s="32"/>
    </row>
    <row r="16" spans="1:4" ht="12.75">
      <c r="A16" s="2">
        <v>2013</v>
      </c>
      <c r="B16" s="29">
        <v>44560270.001</v>
      </c>
      <c r="C16" s="34">
        <f t="shared" si="0"/>
        <v>0.3342291811071579</v>
      </c>
      <c r="D16" s="10">
        <f t="shared" si="1"/>
        <v>1093764.9951731742</v>
      </c>
    </row>
    <row r="17" spans="1:4" ht="12.75">
      <c r="A17" s="3" t="s">
        <v>3</v>
      </c>
      <c r="B17" s="30">
        <f>SUM(B10:B16)</f>
        <v>133322500.0085</v>
      </c>
      <c r="C17" s="35"/>
      <c r="D17" s="11">
        <f>SUM(D10:D16)</f>
        <v>3272500</v>
      </c>
    </row>
    <row r="20" ht="15.75">
      <c r="A20" s="31" t="s">
        <v>91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3 (4)'!E48</f>
        <v>0</v>
      </c>
      <c r="F23" s="19">
        <f>'Project 3 (4)'!F48</f>
        <v>0</v>
      </c>
      <c r="G23" s="19">
        <f>'Project 3 (4)'!G48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3 (4)'!E49</f>
        <v>0</v>
      </c>
      <c r="F24" s="19">
        <f>'Project 3 (4)'!F49</f>
        <v>0</v>
      </c>
      <c r="G24" s="19">
        <f>'Project 3 (4)'!G49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3 (4)'!E50</f>
        <v>0</v>
      </c>
      <c r="F25" s="19">
        <f>'Project 3 (4)'!F50</f>
        <v>0</v>
      </c>
      <c r="G25" s="19">
        <f>'Project 3 (4)'!G50</f>
        <v>0</v>
      </c>
    </row>
    <row r="26" spans="1:7" ht="12.75">
      <c r="A26" s="5" t="s">
        <v>11</v>
      </c>
      <c r="B26" s="15">
        <f>D10</f>
        <v>166474.88368527417</v>
      </c>
      <c r="C26" s="15">
        <v>0</v>
      </c>
      <c r="D26" s="15">
        <v>0</v>
      </c>
      <c r="E26" s="19">
        <f>'Project 3 (4)'!E51</f>
        <v>0</v>
      </c>
      <c r="F26" s="19">
        <f>'Project 3 (4)'!F51</f>
        <v>0</v>
      </c>
      <c r="G26" s="19">
        <f>'Project 3 (4)'!G51</f>
        <v>0</v>
      </c>
    </row>
    <row r="27" spans="1:7" ht="12.75">
      <c r="A27" s="5" t="s">
        <v>12</v>
      </c>
      <c r="B27" s="15">
        <f>B26+D11</f>
        <v>368240.90225959575</v>
      </c>
      <c r="C27" s="15">
        <v>0</v>
      </c>
      <c r="D27" s="15">
        <v>0</v>
      </c>
      <c r="E27" s="19">
        <f>'Project 3 (4)'!E52</f>
        <v>0</v>
      </c>
      <c r="F27" s="19">
        <f>'Project 3 (4)'!F52</f>
        <v>0</v>
      </c>
      <c r="G27" s="19">
        <f>'Project 3 (4)'!G52</f>
        <v>0</v>
      </c>
    </row>
    <row r="28" spans="1:7" ht="12.75">
      <c r="A28" s="5" t="s">
        <v>13</v>
      </c>
      <c r="B28" s="15">
        <f>B27</f>
        <v>368240.90225959575</v>
      </c>
      <c r="C28" s="15">
        <v>0</v>
      </c>
      <c r="D28" s="15">
        <v>0</v>
      </c>
      <c r="E28" s="19">
        <f>'Project 3 (4)'!E53</f>
        <v>0</v>
      </c>
      <c r="F28" s="19">
        <f>'Project 3 (4)'!F53</f>
        <v>0</v>
      </c>
      <c r="G28" s="19">
        <f>'Project 3 (4)'!G53</f>
        <v>0</v>
      </c>
    </row>
    <row r="29" spans="1:7" ht="12.75">
      <c r="A29" s="5" t="s">
        <v>14</v>
      </c>
      <c r="B29" s="15">
        <f>B28</f>
        <v>368240.90225959575</v>
      </c>
      <c r="C29" s="15">
        <v>0</v>
      </c>
      <c r="D29" s="15">
        <v>0</v>
      </c>
      <c r="E29" s="19">
        <f>'Project 3 (4)'!E54</f>
        <v>0</v>
      </c>
      <c r="F29" s="19">
        <f>'Project 3 (4)'!F54</f>
        <v>0</v>
      </c>
      <c r="G29" s="19">
        <f>'Project 3 (4)'!G54</f>
        <v>0</v>
      </c>
    </row>
    <row r="30" spans="1:7" ht="12.75">
      <c r="A30" s="5" t="s">
        <v>15</v>
      </c>
      <c r="B30" s="15">
        <f>B29</f>
        <v>368240.90225959575</v>
      </c>
      <c r="C30" s="15">
        <v>0</v>
      </c>
      <c r="D30" s="15">
        <v>0</v>
      </c>
      <c r="E30" s="19">
        <f>'Project 3 (4)'!E55</f>
        <v>0</v>
      </c>
      <c r="F30" s="19">
        <f>'Project 3 (4)'!F55</f>
        <v>0</v>
      </c>
      <c r="G30" s="19">
        <f>'Project 3 (4)'!G55</f>
        <v>0</v>
      </c>
    </row>
    <row r="31" spans="1:7" ht="12.75">
      <c r="A31" s="5" t="s">
        <v>16</v>
      </c>
      <c r="B31" s="15">
        <f>B30+D12</f>
        <v>462742.01787103974</v>
      </c>
      <c r="C31" s="15">
        <v>0</v>
      </c>
      <c r="D31" s="15">
        <v>0</v>
      </c>
      <c r="E31" s="19">
        <f>'Project 3 (4)'!E56</f>
        <v>3272500</v>
      </c>
      <c r="F31" s="19">
        <f>'Project 3 (4)'!F56</f>
        <v>0</v>
      </c>
      <c r="G31" s="19">
        <f>'Project 3 (4)'!G56</f>
        <v>0</v>
      </c>
    </row>
    <row r="32" spans="1:7" ht="12.75">
      <c r="A32" s="5" t="s">
        <v>17</v>
      </c>
      <c r="B32" s="15">
        <f>B31</f>
        <v>462742.01787103974</v>
      </c>
      <c r="C32" s="15">
        <v>0</v>
      </c>
      <c r="D32" s="15">
        <v>0</v>
      </c>
      <c r="E32" s="19">
        <f>'Project 3 (4)'!E57</f>
        <v>3272500</v>
      </c>
      <c r="F32" s="19">
        <f>'Project 3 (4)'!F57</f>
        <v>245437.5</v>
      </c>
      <c r="G32" s="19">
        <f>'Project 3 (4)'!G57</f>
        <v>0</v>
      </c>
    </row>
    <row r="33" spans="1:7" ht="12.75">
      <c r="A33" s="5" t="s">
        <v>18</v>
      </c>
      <c r="B33" s="15">
        <f>B32</f>
        <v>462742.01787103974</v>
      </c>
      <c r="C33" s="15">
        <v>0</v>
      </c>
      <c r="D33" s="15">
        <v>0</v>
      </c>
      <c r="E33" s="19">
        <f>'Project 3 (4)'!E58</f>
        <v>3272500</v>
      </c>
      <c r="F33" s="19">
        <f>'Project 3 (4)'!F58</f>
        <v>490875</v>
      </c>
      <c r="G33" s="19">
        <f>'Project 3 (4)'!G58</f>
        <v>245437.5</v>
      </c>
    </row>
    <row r="34" spans="1:7" ht="12.75">
      <c r="A34" s="5" t="s">
        <v>19</v>
      </c>
      <c r="B34" s="15">
        <f>B33</f>
        <v>462742.01787103974</v>
      </c>
      <c r="C34" s="15">
        <v>0</v>
      </c>
      <c r="D34" s="15">
        <v>0</v>
      </c>
      <c r="E34" s="19">
        <f>'Project 3 (4)'!E59</f>
        <v>3272500</v>
      </c>
      <c r="F34" s="19">
        <f>'Project 3 (4)'!F59</f>
        <v>736312.5</v>
      </c>
      <c r="G34" s="19">
        <f>'Project 3 (4)'!G59</f>
        <v>490875</v>
      </c>
    </row>
    <row r="35" spans="1:7" ht="12.75">
      <c r="A35" s="5" t="s">
        <v>20</v>
      </c>
      <c r="B35" s="15">
        <f>B34+D13</f>
        <v>585470.7395473082</v>
      </c>
      <c r="C35" s="15">
        <v>0</v>
      </c>
      <c r="D35" s="15">
        <v>0</v>
      </c>
      <c r="E35" s="19">
        <f>'Project 3 (4)'!E60</f>
        <v>3272500</v>
      </c>
      <c r="F35" s="19">
        <f>'Project 3 (4)'!F60</f>
        <v>981750</v>
      </c>
      <c r="G35" s="19">
        <f>'Project 3 (4)'!G60</f>
        <v>736312.5</v>
      </c>
    </row>
    <row r="36" spans="1:7" ht="12.75">
      <c r="A36" s="5" t="s">
        <v>21</v>
      </c>
      <c r="B36" s="15">
        <f>B35</f>
        <v>585470.7395473082</v>
      </c>
      <c r="C36" s="15">
        <v>0</v>
      </c>
      <c r="D36" s="15">
        <v>0</v>
      </c>
      <c r="E36" s="19">
        <f>'Project 3 (4)'!E61</f>
        <v>3272500</v>
      </c>
      <c r="F36" s="19">
        <f>'Project 3 (4)'!F61</f>
        <v>1554437.5</v>
      </c>
      <c r="G36" s="19">
        <f>'Project 3 (4)'!G61</f>
        <v>981750</v>
      </c>
    </row>
    <row r="37" spans="1:7" ht="12.75">
      <c r="A37" s="5" t="s">
        <v>22</v>
      </c>
      <c r="B37" s="15">
        <f>B36</f>
        <v>585470.7395473082</v>
      </c>
      <c r="C37" s="15">
        <v>0</v>
      </c>
      <c r="D37" s="15">
        <v>0</v>
      </c>
      <c r="E37" s="19">
        <f>'Project 3 (4)'!E62</f>
        <v>3272500</v>
      </c>
      <c r="F37" s="19">
        <f>'Project 3 (4)'!F62</f>
        <v>2127125</v>
      </c>
      <c r="G37" s="19">
        <f>'Project 3 (4)'!G62</f>
        <v>1554437.5</v>
      </c>
    </row>
    <row r="38" spans="1:7" ht="12.75">
      <c r="A38" s="5" t="s">
        <v>23</v>
      </c>
      <c r="B38" s="15">
        <f>B37</f>
        <v>585470.7395473082</v>
      </c>
      <c r="C38" s="15">
        <f>B26</f>
        <v>166474.88368527417</v>
      </c>
      <c r="D38" s="15">
        <f>C38-$I$11</f>
        <v>160852.06730019287</v>
      </c>
      <c r="E38" s="19">
        <f>'Project 3 (4)'!E63</f>
        <v>3272500</v>
      </c>
      <c r="F38" s="19">
        <f>'Project 3 (4)'!F63</f>
        <v>2699812.5</v>
      </c>
      <c r="G38" s="19">
        <f>'Project 3 (4)'!G63</f>
        <v>2127125</v>
      </c>
    </row>
    <row r="39" spans="1:7" ht="12.75">
      <c r="A39" s="5" t="s">
        <v>24</v>
      </c>
      <c r="B39" s="15">
        <f>B38+D14</f>
        <v>1410698.6643372204</v>
      </c>
      <c r="C39" s="15">
        <f>C38</f>
        <v>166474.88368527417</v>
      </c>
      <c r="D39" s="15">
        <f aca="true" t="shared" si="2" ref="D39:D57">C39-$I$11</f>
        <v>160852.06730019287</v>
      </c>
      <c r="E39" s="19">
        <f>'Project 3 (4)'!E64</f>
        <v>3272500</v>
      </c>
      <c r="F39" s="19">
        <f>'Project 3 (4)'!F64</f>
        <v>3272500</v>
      </c>
      <c r="G39" s="19">
        <f>'Project 3 (4)'!G64</f>
        <v>2699812.5</v>
      </c>
    </row>
    <row r="40" spans="1:7" ht="12.75">
      <c r="A40" s="5" t="s">
        <v>25</v>
      </c>
      <c r="B40" s="15">
        <f>B39</f>
        <v>1410698.6643372204</v>
      </c>
      <c r="C40" s="15">
        <f>C39</f>
        <v>166474.88368527417</v>
      </c>
      <c r="D40" s="15">
        <f t="shared" si="2"/>
        <v>160852.06730019287</v>
      </c>
      <c r="E40" s="19">
        <f>'Project 3 (4)'!E65</f>
        <v>3272500</v>
      </c>
      <c r="F40" s="19">
        <f>'Project 3 (4)'!F65</f>
        <v>3272500</v>
      </c>
      <c r="G40" s="19">
        <f>'Project 3 (4)'!G65</f>
        <v>3272500</v>
      </c>
    </row>
    <row r="41" spans="1:7" ht="12.75">
      <c r="A41" s="5" t="s">
        <v>26</v>
      </c>
      <c r="B41" s="15">
        <f>B40</f>
        <v>1410698.6643372204</v>
      </c>
      <c r="C41" s="15">
        <f>C40</f>
        <v>166474.88368527417</v>
      </c>
      <c r="D41" s="15">
        <f t="shared" si="2"/>
        <v>160852.06730019287</v>
      </c>
      <c r="E41" s="19">
        <f>'Project 3 (4)'!E66</f>
        <v>3272500</v>
      </c>
      <c r="F41" s="19">
        <f>'Project 3 (4)'!F66</f>
        <v>3272500</v>
      </c>
      <c r="G41" s="19">
        <f>'Project 3 (4)'!G66</f>
        <v>3272500</v>
      </c>
    </row>
    <row r="42" spans="1:7" ht="12.75">
      <c r="A42" s="5" t="s">
        <v>27</v>
      </c>
      <c r="B42" s="15">
        <f>B41</f>
        <v>1410698.6643372204</v>
      </c>
      <c r="C42" s="15">
        <f>B27</f>
        <v>368240.90225959575</v>
      </c>
      <c r="D42" s="15">
        <f t="shared" si="2"/>
        <v>362618.0858745145</v>
      </c>
      <c r="E42" s="19">
        <f>'Project 3 (4)'!E67</f>
        <v>3272500</v>
      </c>
      <c r="F42" s="19">
        <f>'Project 3 (4)'!F67</f>
        <v>3272500</v>
      </c>
      <c r="G42" s="19">
        <f>'Project 3 (4)'!G67</f>
        <v>3272500</v>
      </c>
    </row>
    <row r="43" spans="1:7" ht="12.75">
      <c r="A43" s="5" t="s">
        <v>28</v>
      </c>
      <c r="B43" s="15">
        <f>B42+D15</f>
        <v>2178735.004826826</v>
      </c>
      <c r="C43" s="15">
        <f>C42</f>
        <v>368240.90225959575</v>
      </c>
      <c r="D43" s="15">
        <f t="shared" si="2"/>
        <v>362618.0858745145</v>
      </c>
      <c r="E43" s="19">
        <f>'Project 3 (4)'!E68</f>
        <v>3272500</v>
      </c>
      <c r="F43" s="19">
        <f>'Project 3 (4)'!F68</f>
        <v>3272500</v>
      </c>
      <c r="G43" s="19">
        <f>'Project 3 (4)'!G68</f>
        <v>3272500</v>
      </c>
    </row>
    <row r="44" spans="1:7" ht="12.75">
      <c r="A44" s="5" t="s">
        <v>29</v>
      </c>
      <c r="B44" s="15">
        <f>B43</f>
        <v>2178735.004826826</v>
      </c>
      <c r="C44" s="15">
        <f>C43</f>
        <v>368240.90225959575</v>
      </c>
      <c r="D44" s="15">
        <f t="shared" si="2"/>
        <v>362618.0858745145</v>
      </c>
      <c r="E44" s="19">
        <f>'Project 3 (4)'!E69</f>
        <v>3272500</v>
      </c>
      <c r="F44" s="19">
        <f>'Project 3 (4)'!F69</f>
        <v>3272500</v>
      </c>
      <c r="G44" s="19">
        <f>'Project 3 (4)'!G69</f>
        <v>3272500</v>
      </c>
    </row>
    <row r="45" spans="1:7" ht="12.75">
      <c r="A45" s="5" t="s">
        <v>30</v>
      </c>
      <c r="B45" s="15">
        <f>B44</f>
        <v>2178735.004826826</v>
      </c>
      <c r="C45" s="15">
        <f>C44</f>
        <v>368240.90225959575</v>
      </c>
      <c r="D45" s="15">
        <f t="shared" si="2"/>
        <v>362618.0858745145</v>
      </c>
      <c r="E45" s="19">
        <f>'Project 3 (4)'!E70</f>
        <v>3272500</v>
      </c>
      <c r="F45" s="19">
        <f>'Project 3 (4)'!F70</f>
        <v>3272500</v>
      </c>
      <c r="G45" s="19">
        <f>'Project 3 (4)'!G70</f>
        <v>3272500</v>
      </c>
    </row>
    <row r="46" spans="1:7" ht="12.75">
      <c r="A46" s="5" t="s">
        <v>31</v>
      </c>
      <c r="B46" s="15">
        <f>B45</f>
        <v>2178735.004826826</v>
      </c>
      <c r="C46" s="15">
        <f>B34</f>
        <v>462742.01787103974</v>
      </c>
      <c r="D46" s="15">
        <f t="shared" si="2"/>
        <v>457119.2014859585</v>
      </c>
      <c r="E46" s="19">
        <f>'Project 3 (4)'!E71</f>
        <v>3272500</v>
      </c>
      <c r="F46" s="19">
        <f>'Project 3 (4)'!F71</f>
        <v>3272500</v>
      </c>
      <c r="G46" s="19">
        <f>'Project 3 (4)'!G71</f>
        <v>3272500</v>
      </c>
    </row>
    <row r="47" spans="1:7" ht="12.75">
      <c r="A47" s="5" t="s">
        <v>32</v>
      </c>
      <c r="B47" s="15">
        <f>B46+D16</f>
        <v>3272500</v>
      </c>
      <c r="C47" s="15">
        <f>C46</f>
        <v>462742.01787103974</v>
      </c>
      <c r="D47" s="15">
        <f t="shared" si="2"/>
        <v>457119.2014859585</v>
      </c>
      <c r="E47" s="19">
        <f>'Project 3 (4)'!E72</f>
        <v>3272500</v>
      </c>
      <c r="F47" s="19">
        <f>'Project 3 (4)'!F72</f>
        <v>3272500</v>
      </c>
      <c r="G47" s="19">
        <f>'Project 3 (4)'!G72</f>
        <v>3272500</v>
      </c>
    </row>
    <row r="48" spans="1:7" ht="12.75">
      <c r="A48" s="5" t="s">
        <v>33</v>
      </c>
      <c r="B48" s="15">
        <f aca="true" t="shared" si="3" ref="B48:B58">$B$47</f>
        <v>3272500</v>
      </c>
      <c r="C48" s="15">
        <f>C47</f>
        <v>462742.01787103974</v>
      </c>
      <c r="D48" s="15">
        <f t="shared" si="2"/>
        <v>457119.2014859585</v>
      </c>
      <c r="E48" s="19">
        <f>'Project 3 (4)'!E73</f>
        <v>3272500</v>
      </c>
      <c r="F48" s="19">
        <f>'Project 3 (4)'!F73</f>
        <v>3272500</v>
      </c>
      <c r="G48" s="19">
        <f>'Project 3 (4)'!G73</f>
        <v>3272500</v>
      </c>
    </row>
    <row r="49" spans="1:7" ht="12.75">
      <c r="A49" s="5" t="s">
        <v>34</v>
      </c>
      <c r="B49" s="15">
        <f t="shared" si="3"/>
        <v>3272500</v>
      </c>
      <c r="C49" s="15">
        <f>C48</f>
        <v>462742.01787103974</v>
      </c>
      <c r="D49" s="15">
        <f t="shared" si="2"/>
        <v>457119.2014859585</v>
      </c>
      <c r="E49" s="19">
        <f>'Project 3 (4)'!E74</f>
        <v>3272500</v>
      </c>
      <c r="F49" s="19">
        <f>'Project 3 (4)'!F74</f>
        <v>3272500</v>
      </c>
      <c r="G49" s="19">
        <f>'Project 3 (4)'!G74</f>
        <v>3272500</v>
      </c>
    </row>
    <row r="50" spans="1:7" ht="12.75">
      <c r="A50" s="5" t="s">
        <v>35</v>
      </c>
      <c r="B50" s="15">
        <f t="shared" si="3"/>
        <v>3272500</v>
      </c>
      <c r="C50" s="15">
        <f>B35+D14</f>
        <v>1410698.6643372204</v>
      </c>
      <c r="D50" s="15">
        <f t="shared" si="2"/>
        <v>1405075.847952139</v>
      </c>
      <c r="E50" s="19">
        <f>'Project 3 (4)'!E75</f>
        <v>3272500</v>
      </c>
      <c r="F50" s="19">
        <f>'Project 3 (4)'!F75</f>
        <v>3272500</v>
      </c>
      <c r="G50" s="19">
        <f>'Project 3 (4)'!G75</f>
        <v>3272500</v>
      </c>
    </row>
    <row r="51" spans="1:7" ht="12.75">
      <c r="A51" s="5" t="s">
        <v>36</v>
      </c>
      <c r="B51" s="15">
        <f t="shared" si="3"/>
        <v>3272500</v>
      </c>
      <c r="C51" s="15">
        <f>C50</f>
        <v>1410698.6643372204</v>
      </c>
      <c r="D51" s="15">
        <f t="shared" si="2"/>
        <v>1405075.847952139</v>
      </c>
      <c r="E51" s="19">
        <f>'Project 3 (4)'!E76</f>
        <v>3272500</v>
      </c>
      <c r="F51" s="19">
        <f>'Project 3 (4)'!F76</f>
        <v>3272500</v>
      </c>
      <c r="G51" s="19">
        <f>'Project 3 (4)'!G76</f>
        <v>3272500</v>
      </c>
    </row>
    <row r="52" spans="1:7" ht="12.75">
      <c r="A52" s="5" t="s">
        <v>37</v>
      </c>
      <c r="B52" s="15">
        <f t="shared" si="3"/>
        <v>3272500</v>
      </c>
      <c r="C52" s="15">
        <f>C51</f>
        <v>1410698.6643372204</v>
      </c>
      <c r="D52" s="15">
        <f t="shared" si="2"/>
        <v>1405075.847952139</v>
      </c>
      <c r="E52" s="19">
        <f>'Project 3 (4)'!E77</f>
        <v>3272500</v>
      </c>
      <c r="F52" s="19">
        <f>'Project 3 (4)'!F77</f>
        <v>3272500</v>
      </c>
      <c r="G52" s="19">
        <f>'Project 3 (4)'!G77</f>
        <v>3272500</v>
      </c>
    </row>
    <row r="53" spans="1:7" ht="12.75">
      <c r="A53" s="5" t="s">
        <v>38</v>
      </c>
      <c r="B53" s="15">
        <f t="shared" si="3"/>
        <v>3272500</v>
      </c>
      <c r="C53" s="15">
        <f>C52</f>
        <v>1410698.6643372204</v>
      </c>
      <c r="D53" s="15">
        <f t="shared" si="2"/>
        <v>1405075.847952139</v>
      </c>
      <c r="E53" s="19">
        <f>'Project 3 (4)'!E78</f>
        <v>3272500</v>
      </c>
      <c r="F53" s="19">
        <f>'Project 3 (4)'!F78</f>
        <v>3272500</v>
      </c>
      <c r="G53" s="19">
        <f>'Project 3 (4)'!G78</f>
        <v>3272500</v>
      </c>
    </row>
    <row r="54" spans="1:7" ht="12.75">
      <c r="A54" s="5" t="s">
        <v>39</v>
      </c>
      <c r="B54" s="15">
        <f t="shared" si="3"/>
        <v>3272500</v>
      </c>
      <c r="C54" s="15">
        <f>B46</f>
        <v>2178735.004826826</v>
      </c>
      <c r="D54" s="15">
        <f t="shared" si="2"/>
        <v>2173112.1884417445</v>
      </c>
      <c r="E54" s="19">
        <f>'Project 3 (4)'!E79</f>
        <v>3272500</v>
      </c>
      <c r="F54" s="19">
        <f>'Project 3 (4)'!F79</f>
        <v>3272500</v>
      </c>
      <c r="G54" s="19">
        <f>'Project 3 (4)'!G79</f>
        <v>3272500</v>
      </c>
    </row>
    <row r="55" spans="1:7" ht="12.75">
      <c r="A55" s="5" t="s">
        <v>40</v>
      </c>
      <c r="B55" s="15">
        <f t="shared" si="3"/>
        <v>3272500</v>
      </c>
      <c r="C55" s="15">
        <f>C54</f>
        <v>2178735.004826826</v>
      </c>
      <c r="D55" s="15">
        <f t="shared" si="2"/>
        <v>2173112.1884417445</v>
      </c>
      <c r="E55" s="19">
        <f>'Project 3 (4)'!E80</f>
        <v>3272500</v>
      </c>
      <c r="F55" s="19">
        <f>'Project 3 (4)'!F80</f>
        <v>3272500</v>
      </c>
      <c r="G55" s="19">
        <f>'Project 3 (4)'!G80</f>
        <v>3272500</v>
      </c>
    </row>
    <row r="56" spans="1:7" ht="12.75">
      <c r="A56" s="5" t="s">
        <v>41</v>
      </c>
      <c r="B56" s="15">
        <f t="shared" si="3"/>
        <v>3272500</v>
      </c>
      <c r="C56" s="15">
        <f>C55</f>
        <v>2178735.004826826</v>
      </c>
      <c r="D56" s="15">
        <f t="shared" si="2"/>
        <v>2173112.1884417445</v>
      </c>
      <c r="E56" s="19">
        <f>'Project 3 (4)'!E81</f>
        <v>3272500</v>
      </c>
      <c r="F56" s="19">
        <f>'Project 3 (4)'!F81</f>
        <v>3272500</v>
      </c>
      <c r="G56" s="19">
        <f>'Project 3 (4)'!G81</f>
        <v>3272500</v>
      </c>
    </row>
    <row r="57" spans="1:7" ht="12.75">
      <c r="A57" s="5" t="s">
        <v>42</v>
      </c>
      <c r="B57" s="15">
        <f t="shared" si="3"/>
        <v>3272500</v>
      </c>
      <c r="C57" s="15">
        <f>C56</f>
        <v>2178735.004826826</v>
      </c>
      <c r="D57" s="15">
        <f t="shared" si="2"/>
        <v>2173112.1884417445</v>
      </c>
      <c r="E57" s="19">
        <f>'Project 3 (4)'!E82</f>
        <v>3272500</v>
      </c>
      <c r="F57" s="19">
        <f>'Project 3 (4)'!F82</f>
        <v>3272500</v>
      </c>
      <c r="G57" s="19">
        <f>'Project 3 (4)'!G82</f>
        <v>3272500</v>
      </c>
    </row>
    <row r="58" spans="1:7" ht="12.75">
      <c r="A58" s="5" t="s">
        <v>43</v>
      </c>
      <c r="B58" s="15">
        <f t="shared" si="3"/>
        <v>3272500</v>
      </c>
      <c r="C58" s="15">
        <f>B47</f>
        <v>3272500</v>
      </c>
      <c r="D58" s="15">
        <f>C58</f>
        <v>3272500</v>
      </c>
      <c r="E58" s="19">
        <f>'Project 3 (4)'!E83</f>
        <v>3272500</v>
      </c>
      <c r="F58" s="19">
        <f>'Project 3 (4)'!F83</f>
        <v>3272500</v>
      </c>
      <c r="G58" s="19">
        <f>'Project 3 (4)'!G83</f>
        <v>3272500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40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54" t="s">
        <v>174</v>
      </c>
      <c r="B1" s="143"/>
      <c r="C1" s="143"/>
      <c r="D1" s="143"/>
      <c r="E1" s="143"/>
      <c r="F1" s="143"/>
      <c r="G1" s="144"/>
    </row>
    <row r="2" spans="1:7" ht="22.5" customHeight="1">
      <c r="A2" s="155" t="s">
        <v>175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3272500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3272500</v>
      </c>
      <c r="F16" s="32">
        <v>0</v>
      </c>
      <c r="G16" s="51">
        <v>0</v>
      </c>
    </row>
    <row r="17" spans="1:7" ht="12.75">
      <c r="A17" s="5" t="s">
        <v>17</v>
      </c>
      <c r="B17" s="6"/>
      <c r="C17" s="6"/>
      <c r="D17" s="32"/>
      <c r="E17" s="32"/>
      <c r="F17" s="32">
        <v>245437.5</v>
      </c>
      <c r="G17" s="32"/>
    </row>
    <row r="18" spans="1:7" ht="12.75">
      <c r="A18" s="5" t="s">
        <v>18</v>
      </c>
      <c r="B18" s="6"/>
      <c r="C18" s="6"/>
      <c r="D18" s="32"/>
      <c r="E18" s="32"/>
      <c r="F18" s="32">
        <v>245437.5</v>
      </c>
      <c r="G18" s="32">
        <v>245437.5</v>
      </c>
    </row>
    <row r="19" spans="1:7" ht="12.75">
      <c r="A19" s="5" t="s">
        <v>19</v>
      </c>
      <c r="B19" s="6"/>
      <c r="C19" s="6"/>
      <c r="D19" s="32"/>
      <c r="E19" s="32"/>
      <c r="F19" s="32">
        <v>245437.5</v>
      </c>
      <c r="G19" s="32">
        <v>245437.5</v>
      </c>
    </row>
    <row r="20" spans="1:7" ht="12.75">
      <c r="A20" s="5" t="s">
        <v>20</v>
      </c>
      <c r="B20" s="6"/>
      <c r="C20" s="6"/>
      <c r="D20" s="32"/>
      <c r="E20" s="32"/>
      <c r="F20" s="32">
        <v>245437.5</v>
      </c>
      <c r="G20" s="32">
        <v>245437.5</v>
      </c>
    </row>
    <row r="21" spans="1:7" ht="12.75">
      <c r="A21" s="5" t="s">
        <v>21</v>
      </c>
      <c r="B21" s="6"/>
      <c r="C21" s="6"/>
      <c r="D21" s="32"/>
      <c r="E21" s="32"/>
      <c r="F21" s="32">
        <v>572687.5</v>
      </c>
      <c r="G21" s="32">
        <v>245437.5</v>
      </c>
    </row>
    <row r="22" spans="1:7" ht="12.75">
      <c r="A22" s="5" t="s">
        <v>22</v>
      </c>
      <c r="B22" s="6"/>
      <c r="C22" s="6"/>
      <c r="D22" s="32"/>
      <c r="E22" s="32"/>
      <c r="F22" s="32">
        <v>572687.5</v>
      </c>
      <c r="G22" s="32">
        <v>572687.5</v>
      </c>
    </row>
    <row r="23" spans="1:7" ht="12.75">
      <c r="A23" s="5" t="s">
        <v>23</v>
      </c>
      <c r="B23" s="6"/>
      <c r="C23" s="6"/>
      <c r="D23" s="52"/>
      <c r="E23" s="32"/>
      <c r="F23" s="52">
        <v>572687.5</v>
      </c>
      <c r="G23" s="32">
        <v>572687.5</v>
      </c>
    </row>
    <row r="24" spans="1:7" ht="12.75">
      <c r="A24" s="5" t="s">
        <v>24</v>
      </c>
      <c r="B24" s="6"/>
      <c r="D24" s="6"/>
      <c r="E24" s="32"/>
      <c r="F24" s="6">
        <v>572687.5</v>
      </c>
      <c r="G24" s="52">
        <v>572687.5</v>
      </c>
    </row>
    <row r="25" spans="1:7" ht="12.75">
      <c r="A25" s="5" t="s">
        <v>25</v>
      </c>
      <c r="B25" s="6"/>
      <c r="E25" s="6"/>
      <c r="F25" s="6"/>
      <c r="G25" s="6">
        <v>572687.5</v>
      </c>
    </row>
    <row r="26" spans="1:7" ht="12.75">
      <c r="A26" s="5" t="s">
        <v>26</v>
      </c>
      <c r="B26" s="6"/>
      <c r="E26" s="6"/>
      <c r="F26" s="6"/>
      <c r="G26" s="6"/>
    </row>
    <row r="27" spans="1:7" ht="12.75">
      <c r="A27" s="5" t="s">
        <v>27</v>
      </c>
      <c r="B27" s="6"/>
      <c r="E27" s="6"/>
      <c r="F27" s="6"/>
      <c r="G27" s="6"/>
    </row>
    <row r="28" spans="1:7" ht="12.75">
      <c r="A28" s="5" t="s">
        <v>28</v>
      </c>
      <c r="F28" s="6"/>
      <c r="G28" s="6"/>
    </row>
    <row r="29" spans="1:7" ht="12.75">
      <c r="A29" s="5" t="s">
        <v>29</v>
      </c>
      <c r="F29" s="6"/>
      <c r="G29" s="6"/>
    </row>
    <row r="30" spans="1:7" ht="12.75">
      <c r="A30" s="5" t="s">
        <v>30</v>
      </c>
      <c r="F30" s="6"/>
      <c r="G30" s="6"/>
    </row>
    <row r="31" spans="1:7" ht="12.75">
      <c r="A31" s="5" t="s">
        <v>31</v>
      </c>
      <c r="F31" s="6"/>
      <c r="G31" s="6"/>
    </row>
    <row r="32" spans="1:7" ht="12.75">
      <c r="A32" s="5" t="s">
        <v>32</v>
      </c>
      <c r="F32" s="52"/>
      <c r="G32" s="6"/>
    </row>
    <row r="33" spans="1:7" ht="12.75">
      <c r="A33" s="5" t="s">
        <v>33</v>
      </c>
      <c r="F33" s="52"/>
      <c r="G33" s="52"/>
    </row>
    <row r="34" spans="1:7" ht="12.75">
      <c r="A34" s="5" t="s">
        <v>34</v>
      </c>
      <c r="F34" s="52"/>
      <c r="G34" s="52"/>
    </row>
    <row r="35" spans="1:7" ht="12.75">
      <c r="A35" s="5" t="s">
        <v>35</v>
      </c>
      <c r="F35" s="52"/>
      <c r="G35" s="52"/>
    </row>
    <row r="36" spans="1:7" ht="12.75">
      <c r="A36" s="5" t="s">
        <v>36</v>
      </c>
      <c r="F36" s="6"/>
      <c r="G36" s="52"/>
    </row>
    <row r="37" spans="1:7" ht="12.75">
      <c r="A37" s="5" t="s">
        <v>37</v>
      </c>
      <c r="F37" s="6"/>
      <c r="G37" s="6"/>
    </row>
    <row r="38" spans="1:7" ht="12.75">
      <c r="A38" s="5" t="s">
        <v>38</v>
      </c>
      <c r="F38" s="6"/>
      <c r="G38" s="6"/>
    </row>
    <row r="39" spans="1:7" ht="12.75">
      <c r="A39" s="5" t="s">
        <v>39</v>
      </c>
      <c r="F39" s="6"/>
      <c r="G39" s="6"/>
    </row>
    <row r="40" spans="1:7" ht="12.75">
      <c r="A40" s="5" t="s">
        <v>40</v>
      </c>
      <c r="F40" s="6"/>
      <c r="G40" s="6"/>
    </row>
    <row r="41" spans="1:7" ht="12.75">
      <c r="A41" s="5" t="s">
        <v>41</v>
      </c>
      <c r="F41" s="6"/>
      <c r="G41" s="6"/>
    </row>
    <row r="42" spans="1:7" ht="12.75">
      <c r="A42" s="5" t="s">
        <v>42</v>
      </c>
      <c r="F42" s="6"/>
      <c r="G42" s="6"/>
    </row>
    <row r="43" spans="1:7" ht="12.75">
      <c r="A43" s="5" t="s">
        <v>43</v>
      </c>
      <c r="F43" s="6"/>
      <c r="G43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3272500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3272500</v>
      </c>
      <c r="F57" s="6">
        <f t="shared" si="1"/>
        <v>245437.5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3272500</v>
      </c>
      <c r="F58" s="6">
        <f t="shared" si="1"/>
        <v>490875</v>
      </c>
      <c r="G58" s="6">
        <f t="shared" si="2"/>
        <v>245437.5</v>
      </c>
    </row>
    <row r="59" spans="1:7" ht="12.75">
      <c r="A59" s="5" t="s">
        <v>19</v>
      </c>
      <c r="B59" s="6"/>
      <c r="C59" s="6"/>
      <c r="D59" s="6"/>
      <c r="E59" s="6">
        <f t="shared" si="0"/>
        <v>3272500</v>
      </c>
      <c r="F59" s="6">
        <f t="shared" si="1"/>
        <v>736312.5</v>
      </c>
      <c r="G59" s="6">
        <f t="shared" si="2"/>
        <v>490875</v>
      </c>
    </row>
    <row r="60" spans="1:7" ht="12.75">
      <c r="A60" s="5" t="s">
        <v>20</v>
      </c>
      <c r="B60" s="6"/>
      <c r="C60" s="6"/>
      <c r="D60" s="6"/>
      <c r="E60" s="6">
        <f t="shared" si="0"/>
        <v>3272500</v>
      </c>
      <c r="F60" s="6">
        <f t="shared" si="1"/>
        <v>981750</v>
      </c>
      <c r="G60" s="6">
        <f t="shared" si="2"/>
        <v>736312.5</v>
      </c>
    </row>
    <row r="61" spans="1:7" ht="12.75">
      <c r="A61" s="5" t="s">
        <v>21</v>
      </c>
      <c r="B61" s="6"/>
      <c r="C61" s="6"/>
      <c r="D61" s="6"/>
      <c r="E61" s="6">
        <f t="shared" si="0"/>
        <v>3272500</v>
      </c>
      <c r="F61" s="6">
        <f t="shared" si="1"/>
        <v>1554437.5</v>
      </c>
      <c r="G61" s="6">
        <f t="shared" si="2"/>
        <v>981750</v>
      </c>
    </row>
    <row r="62" spans="1:7" ht="12.75">
      <c r="A62" s="5" t="s">
        <v>22</v>
      </c>
      <c r="B62" s="6"/>
      <c r="C62" s="6"/>
      <c r="D62" s="6"/>
      <c r="E62" s="6">
        <f t="shared" si="0"/>
        <v>3272500</v>
      </c>
      <c r="F62" s="6">
        <f t="shared" si="1"/>
        <v>2127125</v>
      </c>
      <c r="G62" s="6">
        <f t="shared" si="2"/>
        <v>1554437.5</v>
      </c>
    </row>
    <row r="63" spans="1:7" ht="12.75">
      <c r="A63" s="5" t="s">
        <v>23</v>
      </c>
      <c r="B63" s="6"/>
      <c r="C63" s="6"/>
      <c r="D63" s="6"/>
      <c r="E63" s="6">
        <f t="shared" si="0"/>
        <v>3272500</v>
      </c>
      <c r="F63" s="6">
        <f t="shared" si="1"/>
        <v>2699812.5</v>
      </c>
      <c r="G63" s="6">
        <f t="shared" si="2"/>
        <v>2127125</v>
      </c>
    </row>
    <row r="64" spans="1:7" ht="12.75">
      <c r="A64" s="5" t="s">
        <v>24</v>
      </c>
      <c r="B64" s="6"/>
      <c r="C64" s="6"/>
      <c r="D64" s="6"/>
      <c r="E64" s="6">
        <f t="shared" si="0"/>
        <v>3272500</v>
      </c>
      <c r="F64" s="6">
        <f t="shared" si="1"/>
        <v>3272500</v>
      </c>
      <c r="G64" s="6">
        <f t="shared" si="2"/>
        <v>2699812.5</v>
      </c>
    </row>
    <row r="65" spans="1:7" ht="12.75">
      <c r="A65" s="5" t="s">
        <v>25</v>
      </c>
      <c r="B65" s="6"/>
      <c r="C65" s="6"/>
      <c r="D65" s="6"/>
      <c r="E65" s="6">
        <f t="shared" si="0"/>
        <v>3272500</v>
      </c>
      <c r="F65" s="6">
        <f t="shared" si="1"/>
        <v>3272500</v>
      </c>
      <c r="G65" s="6">
        <f t="shared" si="2"/>
        <v>3272500</v>
      </c>
    </row>
    <row r="66" spans="1:7" ht="12.75">
      <c r="A66" s="5" t="s">
        <v>26</v>
      </c>
      <c r="B66" s="6"/>
      <c r="C66" s="6"/>
      <c r="D66" s="6"/>
      <c r="E66" s="6">
        <f t="shared" si="0"/>
        <v>3272500</v>
      </c>
      <c r="F66" s="6">
        <f t="shared" si="1"/>
        <v>3272500</v>
      </c>
      <c r="G66" s="6">
        <f t="shared" si="2"/>
        <v>3272500</v>
      </c>
    </row>
    <row r="67" spans="1:7" ht="12.75">
      <c r="A67" s="5" t="s">
        <v>27</v>
      </c>
      <c r="B67" s="6"/>
      <c r="C67" s="6"/>
      <c r="D67" s="6"/>
      <c r="E67" s="6">
        <f t="shared" si="0"/>
        <v>3272500</v>
      </c>
      <c r="F67" s="6">
        <f t="shared" si="1"/>
        <v>3272500</v>
      </c>
      <c r="G67" s="6">
        <f t="shared" si="2"/>
        <v>3272500</v>
      </c>
    </row>
    <row r="68" spans="1:7" ht="12.75">
      <c r="A68" s="5" t="s">
        <v>28</v>
      </c>
      <c r="B68" s="6"/>
      <c r="C68" s="6"/>
      <c r="D68" s="6"/>
      <c r="E68" s="6">
        <f t="shared" si="0"/>
        <v>3272500</v>
      </c>
      <c r="F68" s="6">
        <f t="shared" si="1"/>
        <v>3272500</v>
      </c>
      <c r="G68" s="6">
        <f t="shared" si="2"/>
        <v>3272500</v>
      </c>
    </row>
    <row r="69" spans="1:7" ht="12.75">
      <c r="A69" s="5" t="s">
        <v>29</v>
      </c>
      <c r="B69" s="6"/>
      <c r="C69" s="6"/>
      <c r="D69" s="6"/>
      <c r="E69" s="6">
        <f t="shared" si="0"/>
        <v>3272500</v>
      </c>
      <c r="F69" s="6">
        <f t="shared" si="1"/>
        <v>3272500</v>
      </c>
      <c r="G69" s="6">
        <f t="shared" si="2"/>
        <v>3272500</v>
      </c>
    </row>
    <row r="70" spans="1:7" ht="12.75">
      <c r="A70" s="5" t="s">
        <v>30</v>
      </c>
      <c r="B70" s="6"/>
      <c r="C70" s="6"/>
      <c r="D70" s="6"/>
      <c r="E70" s="6">
        <f t="shared" si="0"/>
        <v>3272500</v>
      </c>
      <c r="F70" s="6">
        <f t="shared" si="1"/>
        <v>3272500</v>
      </c>
      <c r="G70" s="6">
        <f t="shared" si="2"/>
        <v>3272500</v>
      </c>
    </row>
    <row r="71" spans="1:7" ht="12.75">
      <c r="A71" s="5" t="s">
        <v>31</v>
      </c>
      <c r="B71" s="6"/>
      <c r="C71" s="6"/>
      <c r="D71" s="6"/>
      <c r="E71" s="6">
        <f t="shared" si="0"/>
        <v>3272500</v>
      </c>
      <c r="F71" s="6">
        <f t="shared" si="1"/>
        <v>3272500</v>
      </c>
      <c r="G71" s="6">
        <f t="shared" si="2"/>
        <v>3272500</v>
      </c>
    </row>
    <row r="72" spans="1:7" ht="12.75">
      <c r="A72" s="5" t="s">
        <v>32</v>
      </c>
      <c r="B72" s="6"/>
      <c r="C72" s="6"/>
      <c r="D72" s="6"/>
      <c r="E72" s="6">
        <f t="shared" si="0"/>
        <v>3272500</v>
      </c>
      <c r="F72" s="6">
        <f t="shared" si="1"/>
        <v>3272500</v>
      </c>
      <c r="G72" s="6">
        <f t="shared" si="2"/>
        <v>3272500</v>
      </c>
    </row>
    <row r="73" spans="1:7" ht="12.75">
      <c r="A73" s="5" t="s">
        <v>33</v>
      </c>
      <c r="B73" s="6"/>
      <c r="C73" s="6"/>
      <c r="D73" s="6"/>
      <c r="E73" s="6">
        <f t="shared" si="0"/>
        <v>3272500</v>
      </c>
      <c r="F73" s="6">
        <f t="shared" si="1"/>
        <v>3272500</v>
      </c>
      <c r="G73" s="6">
        <f t="shared" si="2"/>
        <v>3272500</v>
      </c>
    </row>
    <row r="74" spans="1:7" ht="12.75">
      <c r="A74" s="5" t="s">
        <v>34</v>
      </c>
      <c r="B74" s="6"/>
      <c r="C74" s="6"/>
      <c r="D74" s="6"/>
      <c r="E74" s="6">
        <f t="shared" si="0"/>
        <v>3272500</v>
      </c>
      <c r="F74" s="6">
        <f t="shared" si="1"/>
        <v>3272500</v>
      </c>
      <c r="G74" s="6">
        <f t="shared" si="2"/>
        <v>3272500</v>
      </c>
    </row>
    <row r="75" spans="1:7" ht="12.75">
      <c r="A75" s="5" t="s">
        <v>35</v>
      </c>
      <c r="B75" s="6"/>
      <c r="C75" s="6"/>
      <c r="D75" s="6"/>
      <c r="E75" s="6">
        <f t="shared" si="0"/>
        <v>3272500</v>
      </c>
      <c r="F75" s="6">
        <f t="shared" si="1"/>
        <v>3272500</v>
      </c>
      <c r="G75" s="6">
        <f t="shared" si="2"/>
        <v>3272500</v>
      </c>
    </row>
    <row r="76" spans="1:7" ht="12.75">
      <c r="A76" s="5" t="s">
        <v>36</v>
      </c>
      <c r="B76" s="6"/>
      <c r="C76" s="6"/>
      <c r="D76" s="6"/>
      <c r="E76" s="6">
        <f t="shared" si="0"/>
        <v>3272500</v>
      </c>
      <c r="F76" s="6">
        <f t="shared" si="1"/>
        <v>3272500</v>
      </c>
      <c r="G76" s="6">
        <f t="shared" si="2"/>
        <v>3272500</v>
      </c>
    </row>
    <row r="77" spans="1:7" ht="12.75">
      <c r="A77" s="5" t="s">
        <v>37</v>
      </c>
      <c r="B77" s="6"/>
      <c r="C77" s="6"/>
      <c r="D77" s="6"/>
      <c r="E77" s="6">
        <f t="shared" si="0"/>
        <v>3272500</v>
      </c>
      <c r="F77" s="6">
        <f t="shared" si="1"/>
        <v>3272500</v>
      </c>
      <c r="G77" s="6">
        <f t="shared" si="2"/>
        <v>3272500</v>
      </c>
    </row>
    <row r="78" spans="1:7" ht="12.75">
      <c r="A78" s="5" t="s">
        <v>38</v>
      </c>
      <c r="B78" s="6"/>
      <c r="C78" s="6"/>
      <c r="D78" s="6"/>
      <c r="E78" s="6">
        <f t="shared" si="0"/>
        <v>3272500</v>
      </c>
      <c r="F78" s="6">
        <f t="shared" si="1"/>
        <v>3272500</v>
      </c>
      <c r="G78" s="6">
        <f t="shared" si="2"/>
        <v>3272500</v>
      </c>
    </row>
    <row r="79" spans="1:7" ht="12.75">
      <c r="A79" s="5" t="s">
        <v>39</v>
      </c>
      <c r="B79" s="6"/>
      <c r="C79" s="6"/>
      <c r="D79" s="6"/>
      <c r="E79" s="6">
        <f t="shared" si="0"/>
        <v>3272500</v>
      </c>
      <c r="F79" s="6">
        <f t="shared" si="1"/>
        <v>3272500</v>
      </c>
      <c r="G79" s="6">
        <f t="shared" si="2"/>
        <v>3272500</v>
      </c>
    </row>
    <row r="80" spans="1:7" ht="12.75">
      <c r="A80" s="5" t="s">
        <v>40</v>
      </c>
      <c r="B80" s="6"/>
      <c r="C80" s="6"/>
      <c r="D80" s="6"/>
      <c r="E80" s="6">
        <f t="shared" si="0"/>
        <v>3272500</v>
      </c>
      <c r="F80" s="6">
        <f t="shared" si="1"/>
        <v>3272500</v>
      </c>
      <c r="G80" s="6">
        <f t="shared" si="2"/>
        <v>3272500</v>
      </c>
    </row>
    <row r="81" spans="1:7" ht="12.75">
      <c r="A81" s="5" t="s">
        <v>41</v>
      </c>
      <c r="B81" s="6"/>
      <c r="C81" s="6"/>
      <c r="D81" s="6"/>
      <c r="E81" s="6">
        <f t="shared" si="0"/>
        <v>3272500</v>
      </c>
      <c r="F81" s="6">
        <f t="shared" si="1"/>
        <v>3272500</v>
      </c>
      <c r="G81" s="6">
        <f t="shared" si="2"/>
        <v>3272500</v>
      </c>
    </row>
    <row r="82" spans="1:7" ht="12.75">
      <c r="A82" s="5" t="s">
        <v>42</v>
      </c>
      <c r="B82" s="6"/>
      <c r="C82" s="6"/>
      <c r="D82" s="6"/>
      <c r="E82" s="6">
        <f t="shared" si="0"/>
        <v>3272500</v>
      </c>
      <c r="F82" s="6">
        <f t="shared" si="1"/>
        <v>3272500</v>
      </c>
      <c r="G82" s="6">
        <f t="shared" si="2"/>
        <v>3272500</v>
      </c>
    </row>
    <row r="83" spans="1:7" ht="12.75">
      <c r="A83" s="5" t="s">
        <v>43</v>
      </c>
      <c r="B83" s="6"/>
      <c r="C83" s="6"/>
      <c r="D83" s="6"/>
      <c r="E83" s="6">
        <f t="shared" si="0"/>
        <v>3272500</v>
      </c>
      <c r="F83" s="6">
        <f t="shared" si="1"/>
        <v>3272500</v>
      </c>
      <c r="G83" s="6">
        <f t="shared" si="2"/>
        <v>3272500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SheetLayoutView="100" workbookViewId="0" topLeftCell="A1">
      <selection activeCell="E23" sqref="E23"/>
    </sheetView>
  </sheetViews>
  <sheetFormatPr defaultColWidth="9.140625" defaultRowHeight="12.75"/>
  <cols>
    <col min="1" max="1" width="15.8515625" style="0" customWidth="1"/>
    <col min="2" max="2" width="13.421875" style="0" bestFit="1" customWidth="1"/>
    <col min="3" max="3" width="17.8515625" style="0" customWidth="1"/>
    <col min="4" max="4" width="26.8515625" style="0" customWidth="1"/>
    <col min="5" max="5" width="11.140625" style="0" bestFit="1" customWidth="1"/>
    <col min="6" max="6" width="11.57421875" style="0" customWidth="1"/>
    <col min="7" max="9" width="13.421875" style="0" bestFit="1" customWidth="1"/>
  </cols>
  <sheetData>
    <row r="2" spans="1:9" ht="15.75">
      <c r="A2" s="121" t="s">
        <v>177</v>
      </c>
      <c r="B2" s="122"/>
      <c r="C2" s="122"/>
      <c r="D2" s="122"/>
      <c r="E2" s="122"/>
      <c r="F2" s="122"/>
      <c r="G2" s="122"/>
      <c r="H2" s="122"/>
      <c r="I2" s="123"/>
    </row>
    <row r="4" spans="1:6" ht="15.75">
      <c r="A4" s="31" t="s">
        <v>178</v>
      </c>
      <c r="F4" s="31" t="s">
        <v>62</v>
      </c>
    </row>
    <row r="5" spans="1:6" ht="15.75">
      <c r="A5" t="s">
        <v>181</v>
      </c>
      <c r="B5" s="32">
        <v>56057500</v>
      </c>
      <c r="C5" s="6"/>
      <c r="F5" s="31"/>
    </row>
    <row r="6" spans="1:2" ht="12.75">
      <c r="A6" t="s">
        <v>63</v>
      </c>
      <c r="B6" s="84">
        <v>3924025</v>
      </c>
    </row>
    <row r="7" spans="1:9" ht="12.75">
      <c r="A7" s="118" t="s">
        <v>0</v>
      </c>
      <c r="B7" s="119"/>
      <c r="C7" s="120"/>
      <c r="D7" s="27" t="s">
        <v>179</v>
      </c>
      <c r="F7" s="38" t="s">
        <v>55</v>
      </c>
      <c r="G7" s="48"/>
      <c r="H7" s="39"/>
      <c r="I7" s="40"/>
    </row>
    <row r="8" spans="1:9" ht="82.5" customHeight="1">
      <c r="A8" s="1" t="s">
        <v>1</v>
      </c>
      <c r="B8" s="26" t="s">
        <v>2</v>
      </c>
      <c r="C8" s="21" t="s">
        <v>54</v>
      </c>
      <c r="D8" s="37"/>
      <c r="F8" s="41"/>
      <c r="G8" s="42" t="s">
        <v>48</v>
      </c>
      <c r="H8" s="43" t="s">
        <v>56</v>
      </c>
      <c r="I8" s="44" t="s">
        <v>50</v>
      </c>
    </row>
    <row r="9" spans="1:9" ht="15.75">
      <c r="A9" s="27"/>
      <c r="B9" s="28"/>
      <c r="C9" s="33"/>
      <c r="D9" s="36"/>
      <c r="F9" s="66" t="s">
        <v>57</v>
      </c>
      <c r="G9" s="79">
        <v>464000000</v>
      </c>
      <c r="H9" s="71">
        <f>G9/$G$14</f>
        <v>0.2856299294083817</v>
      </c>
      <c r="I9" s="80">
        <f>H9*$B$6</f>
        <v>1120818.9837467251</v>
      </c>
    </row>
    <row r="10" spans="1:9" ht="12.75">
      <c r="A10" s="2">
        <v>2007</v>
      </c>
      <c r="B10" s="29">
        <v>121123105</v>
      </c>
      <c r="C10" s="34">
        <f aca="true" t="shared" si="0" ref="C10:C16">B10/$B$17</f>
        <v>0.07456117225792988</v>
      </c>
      <c r="D10" s="10">
        <v>6000000.0005</v>
      </c>
      <c r="F10" s="66" t="s">
        <v>58</v>
      </c>
      <c r="G10" s="82">
        <v>791669892</v>
      </c>
      <c r="H10" s="87">
        <f>G10/$G$14</f>
        <v>0.48733753311789046</v>
      </c>
      <c r="I10" s="82">
        <f>H10*$B$6</f>
        <v>1912324.66339293</v>
      </c>
    </row>
    <row r="11" spans="1:9" ht="12.75">
      <c r="A11" s="2">
        <v>2008</v>
      </c>
      <c r="B11" s="29">
        <v>174427370</v>
      </c>
      <c r="C11" s="34">
        <f t="shared" si="0"/>
        <v>0.10737430468833896</v>
      </c>
      <c r="D11" s="10">
        <v>6309999.9985</v>
      </c>
      <c r="F11" s="66" t="s">
        <v>59</v>
      </c>
      <c r="G11" s="82">
        <v>179429730.85</v>
      </c>
      <c r="H11" s="63">
        <f>G11/$G$14</f>
        <v>0.11045366671648799</v>
      </c>
      <c r="I11" s="80">
        <f>H11*$B$6</f>
        <v>433422.94953716674</v>
      </c>
    </row>
    <row r="12" spans="1:9" ht="12.75">
      <c r="A12" s="2">
        <v>2009</v>
      </c>
      <c r="B12" s="29">
        <v>235241207</v>
      </c>
      <c r="C12" s="34">
        <f t="shared" si="0"/>
        <v>0.14481019254988833</v>
      </c>
      <c r="D12" s="10">
        <v>6730000.000999999</v>
      </c>
      <c r="F12" s="66" t="s">
        <v>60</v>
      </c>
      <c r="G12" s="82">
        <v>133322500</v>
      </c>
      <c r="H12" s="63">
        <f>G12/$G$14</f>
        <v>0.0820708971197176</v>
      </c>
      <c r="I12" s="80">
        <f>H12*$B$6</f>
        <v>322048.2520701999</v>
      </c>
    </row>
    <row r="13" spans="1:9" ht="12.75">
      <c r="A13" s="2">
        <v>2010</v>
      </c>
      <c r="B13" s="29">
        <v>247655257</v>
      </c>
      <c r="C13" s="34">
        <f t="shared" si="0"/>
        <v>0.15245205510343296</v>
      </c>
      <c r="D13" s="10">
        <v>6309999.9985</v>
      </c>
      <c r="F13" s="65" t="s">
        <v>61</v>
      </c>
      <c r="G13" s="83">
        <v>56057500</v>
      </c>
      <c r="H13" s="74">
        <f>G13/$G$14</f>
        <v>0.034507973637522324</v>
      </c>
      <c r="I13" s="77">
        <f>H13*$B$6</f>
        <v>135410.15125297854</v>
      </c>
    </row>
    <row r="14" spans="1:9" ht="12.75">
      <c r="A14" s="2">
        <v>2011</v>
      </c>
      <c r="B14" s="29">
        <v>264790351</v>
      </c>
      <c r="C14" s="34">
        <f t="shared" si="0"/>
        <v>0.1630001061576874</v>
      </c>
      <c r="D14" s="10">
        <v>6690000.004</v>
      </c>
      <c r="F14" s="88" t="s">
        <v>53</v>
      </c>
      <c r="G14" s="89">
        <f>SUM(G9:G13)</f>
        <v>1624479622.85</v>
      </c>
      <c r="H14" s="90"/>
      <c r="I14" s="91">
        <f>SUM(I9:I13)</f>
        <v>3924025.0000000005</v>
      </c>
    </row>
    <row r="15" spans="1:4" ht="12.75">
      <c r="A15" s="2">
        <v>2012</v>
      </c>
      <c r="B15" s="29">
        <v>282023049</v>
      </c>
      <c r="C15" s="34">
        <f t="shared" si="0"/>
        <v>0.17360824045251813</v>
      </c>
      <c r="D15" s="10">
        <v>7020000.0005</v>
      </c>
    </row>
    <row r="16" spans="1:4" ht="12.75">
      <c r="A16" s="2">
        <v>2013</v>
      </c>
      <c r="B16" s="29">
        <v>299219284</v>
      </c>
      <c r="C16" s="34">
        <f t="shared" si="0"/>
        <v>0.18419392879020435</v>
      </c>
      <c r="D16" s="10">
        <v>16997499.997</v>
      </c>
    </row>
    <row r="17" spans="1:9" ht="12.75">
      <c r="A17" s="3" t="s">
        <v>3</v>
      </c>
      <c r="B17" s="30">
        <f>SUM(B10:B16)</f>
        <v>1624479623</v>
      </c>
      <c r="C17" s="35"/>
      <c r="D17" s="11">
        <f>SUM(D10:D16)</f>
        <v>56057500</v>
      </c>
      <c r="H17" s="32"/>
      <c r="I17" s="97"/>
    </row>
    <row r="18" spans="8:9" ht="12.75">
      <c r="H18" s="32"/>
      <c r="I18" s="97"/>
    </row>
    <row r="19" spans="8:9" ht="12.75">
      <c r="H19" s="32"/>
      <c r="I19" s="97"/>
    </row>
    <row r="20" spans="1:9" ht="15.75">
      <c r="A20" s="31" t="s">
        <v>180</v>
      </c>
      <c r="H20" s="32"/>
      <c r="I20" s="97"/>
    </row>
    <row r="21" spans="1:9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  <c r="H21" s="32"/>
      <c r="I21" s="97"/>
    </row>
    <row r="22" spans="1:9" ht="12.75">
      <c r="B22" s="14"/>
      <c r="C22" s="14"/>
      <c r="D22" s="14"/>
      <c r="E22" s="19"/>
      <c r="F22" s="19"/>
      <c r="G22" s="19"/>
      <c r="H22" s="32"/>
      <c r="I22" s="97"/>
    </row>
    <row r="23" spans="1:9" ht="12.75">
      <c r="A23" s="5" t="s">
        <v>8</v>
      </c>
      <c r="B23" s="15">
        <v>0</v>
      </c>
      <c r="C23" s="15">
        <v>0</v>
      </c>
      <c r="D23" s="15">
        <v>0</v>
      </c>
      <c r="E23" s="19">
        <f>'Operations TA'!E23</f>
        <v>0</v>
      </c>
      <c r="F23" s="19">
        <f>'Operations TA'!F23</f>
        <v>0</v>
      </c>
      <c r="G23" s="19">
        <f>'Operations TA'!G23</f>
        <v>0</v>
      </c>
      <c r="H23" s="32"/>
      <c r="I23" s="97"/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'Operations TA'!E24</f>
        <v>0</v>
      </c>
      <c r="F24" s="19">
        <f>'Operations TA'!F24</f>
        <v>0</v>
      </c>
      <c r="G24" s="19">
        <f>'Operations TA'!G24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'Operations TA'!E25</f>
        <v>0</v>
      </c>
      <c r="F25" s="19">
        <f>'Operations TA'!F25</f>
        <v>0</v>
      </c>
      <c r="G25" s="19">
        <f>'Operations TA'!G25</f>
        <v>0</v>
      </c>
    </row>
    <row r="26" spans="1:7" ht="12.75">
      <c r="A26" s="5" t="s">
        <v>11</v>
      </c>
      <c r="B26" s="15">
        <f>D10</f>
        <v>6000000.0005</v>
      </c>
      <c r="C26" s="15">
        <v>0</v>
      </c>
      <c r="D26" s="15">
        <v>0</v>
      </c>
      <c r="E26" s="19">
        <f>'Operations TA'!E26</f>
        <v>0</v>
      </c>
      <c r="F26" s="19">
        <f>'Operations TA'!F26</f>
        <v>0</v>
      </c>
      <c r="G26" s="19">
        <f>'Operations TA'!G26</f>
        <v>0</v>
      </c>
    </row>
    <row r="27" spans="1:7" ht="12.75">
      <c r="A27" s="5" t="s">
        <v>12</v>
      </c>
      <c r="B27" s="15">
        <f>B26+D11</f>
        <v>12309999.999</v>
      </c>
      <c r="C27" s="15">
        <v>0</v>
      </c>
      <c r="D27" s="15">
        <v>0</v>
      </c>
      <c r="E27" s="19">
        <f>'Operations TA'!E27</f>
        <v>0</v>
      </c>
      <c r="F27" s="19">
        <f>'Operations TA'!F27</f>
        <v>0</v>
      </c>
      <c r="G27" s="19">
        <f>'Operations TA'!G27</f>
        <v>0</v>
      </c>
    </row>
    <row r="28" spans="1:7" ht="12.75">
      <c r="A28" s="5" t="s">
        <v>13</v>
      </c>
      <c r="B28" s="15">
        <f>B27</f>
        <v>12309999.999</v>
      </c>
      <c r="C28" s="15">
        <v>0</v>
      </c>
      <c r="D28" s="15">
        <v>0</v>
      </c>
      <c r="E28" s="19">
        <f>'Operations TA'!E28</f>
        <v>1018002.5871369189</v>
      </c>
      <c r="F28" s="19">
        <f>'Operations TA'!F28</f>
        <v>509001.29356845847</v>
      </c>
      <c r="G28" s="19">
        <f>'Operations TA'!G28</f>
        <v>0</v>
      </c>
    </row>
    <row r="29" spans="1:7" ht="12.75">
      <c r="A29" s="5" t="s">
        <v>14</v>
      </c>
      <c r="B29" s="15">
        <f>B28</f>
        <v>12309999.999</v>
      </c>
      <c r="C29" s="15">
        <v>0</v>
      </c>
      <c r="D29" s="15">
        <v>0</v>
      </c>
      <c r="E29" s="19">
        <f>'Operations TA'!E29</f>
        <v>1685818.7163506032</v>
      </c>
      <c r="F29" s="19">
        <f>'Operations TA'!F29</f>
        <v>740909.3581753005</v>
      </c>
      <c r="G29" s="19">
        <f>'Operations TA'!G29</f>
        <v>509001.29356845847</v>
      </c>
    </row>
    <row r="30" spans="1:7" ht="12.75">
      <c r="A30" s="5" t="s">
        <v>15</v>
      </c>
      <c r="B30" s="15">
        <f>B29</f>
        <v>12309999.999</v>
      </c>
      <c r="C30" s="15">
        <v>0</v>
      </c>
      <c r="D30" s="15">
        <v>0</v>
      </c>
      <c r="E30" s="19">
        <f>'Operations TA'!E30</f>
        <v>1770818.7163506032</v>
      </c>
      <c r="F30" s="19">
        <f>'Operations TA'!F30</f>
        <v>1770818.716350601</v>
      </c>
      <c r="G30" s="19">
        <f>'Operations TA'!G30</f>
        <v>740909.3581753005</v>
      </c>
    </row>
    <row r="31" spans="1:7" ht="12.75">
      <c r="A31" s="5" t="s">
        <v>16</v>
      </c>
      <c r="B31" s="15">
        <f>B30+D12</f>
        <v>19040000</v>
      </c>
      <c r="C31" s="15">
        <v>0</v>
      </c>
      <c r="D31" s="15">
        <v>0</v>
      </c>
      <c r="E31" s="19">
        <f>'Operations TA'!E31</f>
        <v>8221788.267640848</v>
      </c>
      <c r="F31" s="19">
        <f>'Operations TA'!F31</f>
        <v>4996303.491995724</v>
      </c>
      <c r="G31" s="19">
        <f>'Operations TA'!G31</f>
        <v>1770818.716350601</v>
      </c>
    </row>
    <row r="32" spans="1:7" ht="12.75">
      <c r="A32" s="5" t="s">
        <v>17</v>
      </c>
      <c r="B32" s="15">
        <f>B31</f>
        <v>19040000</v>
      </c>
      <c r="C32" s="15">
        <v>0</v>
      </c>
      <c r="D32" s="15">
        <v>0</v>
      </c>
      <c r="E32" s="19">
        <f>'Operations TA'!E32</f>
        <v>8221788.267640848</v>
      </c>
      <c r="F32" s="19">
        <f>'Operations TA'!F32</f>
        <v>8221788.267640846</v>
      </c>
      <c r="G32" s="19">
        <f>'Operations TA'!G32</f>
        <v>4996303.491995724</v>
      </c>
    </row>
    <row r="33" spans="1:7" ht="12.75">
      <c r="A33" s="5" t="s">
        <v>18</v>
      </c>
      <c r="B33" s="15">
        <f>B32</f>
        <v>19040000</v>
      </c>
      <c r="C33" s="15">
        <v>0</v>
      </c>
      <c r="D33" s="15">
        <v>0</v>
      </c>
      <c r="E33" s="19">
        <f>'Operations TA'!E33</f>
        <v>14672757.818931092</v>
      </c>
      <c r="F33" s="19">
        <f>'Operations TA'!F33</f>
        <v>11447273.043285968</v>
      </c>
      <c r="G33" s="19">
        <f>'Operations TA'!G33</f>
        <v>8221788.267640846</v>
      </c>
    </row>
    <row r="34" spans="1:7" ht="12.75">
      <c r="A34" s="5" t="s">
        <v>19</v>
      </c>
      <c r="B34" s="15">
        <f>B33</f>
        <v>19040000</v>
      </c>
      <c r="C34" s="15">
        <v>0</v>
      </c>
      <c r="D34" s="15">
        <v>0</v>
      </c>
      <c r="E34" s="19">
        <f>'Operations TA'!E34</f>
        <v>14672757.818931092</v>
      </c>
      <c r="F34" s="19">
        <f>'Operations TA'!F34</f>
        <v>14672757.81893109</v>
      </c>
      <c r="G34" s="19">
        <f>'Operations TA'!G34</f>
        <v>11447273.043285968</v>
      </c>
    </row>
    <row r="35" spans="1:7" ht="12.75">
      <c r="A35" s="5" t="s">
        <v>20</v>
      </c>
      <c r="B35" s="15">
        <f>B34+D13</f>
        <v>25349999.9985</v>
      </c>
      <c r="C35" s="15">
        <v>0</v>
      </c>
      <c r="D35" s="15">
        <v>0</v>
      </c>
      <c r="E35" s="19">
        <f>'Operations TA'!E35</f>
        <v>19782225.429868646</v>
      </c>
      <c r="F35" s="19">
        <f>'Operations TA'!F35</f>
        <v>17227491.624399867</v>
      </c>
      <c r="G35" s="19">
        <f>'Operations TA'!G35</f>
        <v>14672757.81893109</v>
      </c>
    </row>
    <row r="36" spans="1:7" ht="12.75">
      <c r="A36" s="5" t="s">
        <v>21</v>
      </c>
      <c r="B36" s="15">
        <f>B35</f>
        <v>25349999.9985</v>
      </c>
      <c r="C36" s="15">
        <v>0</v>
      </c>
      <c r="D36" s="15">
        <v>0</v>
      </c>
      <c r="E36" s="19">
        <f>'Operations TA'!E36</f>
        <v>19782225.429868646</v>
      </c>
      <c r="F36" s="19">
        <f>'Operations TA'!F36</f>
        <v>19782225.429868646</v>
      </c>
      <c r="G36" s="19">
        <f>'Operations TA'!G36</f>
        <v>17227491.624399867</v>
      </c>
    </row>
    <row r="37" spans="1:7" ht="12.75">
      <c r="A37" s="5" t="s">
        <v>22</v>
      </c>
      <c r="B37" s="15">
        <f>B36</f>
        <v>25349999.9985</v>
      </c>
      <c r="C37" s="15">
        <v>0</v>
      </c>
      <c r="D37" s="15">
        <v>0</v>
      </c>
      <c r="E37" s="19">
        <f>'Operations TA'!E37</f>
        <v>24891693.0408062</v>
      </c>
      <c r="F37" s="19">
        <f>'Operations TA'!F37</f>
        <v>22336959.235337425</v>
      </c>
      <c r="G37" s="19">
        <f>'Operations TA'!G37</f>
        <v>19782225.429868646</v>
      </c>
    </row>
    <row r="38" spans="1:7" ht="12.75">
      <c r="A38" s="5" t="s">
        <v>23</v>
      </c>
      <c r="B38" s="15">
        <f>B37</f>
        <v>25349999.9985</v>
      </c>
      <c r="C38" s="15">
        <f>B26</f>
        <v>6000000.0005</v>
      </c>
      <c r="D38" s="15">
        <f>C38-$I$13</f>
        <v>5864589.849247022</v>
      </c>
      <c r="E38" s="19">
        <f>'Operations TA'!E38</f>
        <v>24891693.0408062</v>
      </c>
      <c r="F38" s="19">
        <f>'Operations TA'!F38</f>
        <v>24891693.040806204</v>
      </c>
      <c r="G38" s="19">
        <f>'Operations TA'!G38</f>
        <v>22336959.235337425</v>
      </c>
    </row>
    <row r="39" spans="1:7" ht="12.75">
      <c r="A39" s="5" t="s">
        <v>24</v>
      </c>
      <c r="B39" s="15">
        <f>B38+D14</f>
        <v>32040000.0025</v>
      </c>
      <c r="C39" s="15">
        <f>C38</f>
        <v>6000000.0005</v>
      </c>
      <c r="D39" s="15">
        <f aca="true" t="shared" si="1" ref="D39:D57">C39-$I$13</f>
        <v>5864589.849247022</v>
      </c>
      <c r="E39" s="19">
        <f>'Operations TA'!E39</f>
        <v>30001160.651743755</v>
      </c>
      <c r="F39" s="19">
        <f>'Operations TA'!F39</f>
        <v>27446426.846274983</v>
      </c>
      <c r="G39" s="19">
        <f>'Operations TA'!G39</f>
        <v>24891693.040806204</v>
      </c>
    </row>
    <row r="40" spans="1:7" ht="12.75">
      <c r="A40" s="5" t="s">
        <v>25</v>
      </c>
      <c r="B40" s="15">
        <f>B39</f>
        <v>32040000.0025</v>
      </c>
      <c r="C40" s="15">
        <f>C39</f>
        <v>6000000.0005</v>
      </c>
      <c r="D40" s="15">
        <f t="shared" si="1"/>
        <v>5864589.849247022</v>
      </c>
      <c r="E40" s="19">
        <f>'Operations TA'!E40</f>
        <v>30001160.651743755</v>
      </c>
      <c r="F40" s="19">
        <f>'Operations TA'!F40</f>
        <v>30001160.651743762</v>
      </c>
      <c r="G40" s="19">
        <f>'Operations TA'!G40</f>
        <v>27446426.846274983</v>
      </c>
    </row>
    <row r="41" spans="1:7" ht="12.75">
      <c r="A41" s="5" t="s">
        <v>26</v>
      </c>
      <c r="B41" s="15">
        <f>B40</f>
        <v>32040000.0025</v>
      </c>
      <c r="C41" s="15">
        <f>C40</f>
        <v>6000000.0005</v>
      </c>
      <c r="D41" s="15">
        <f t="shared" si="1"/>
        <v>5864589.849247022</v>
      </c>
      <c r="E41" s="19">
        <f>'Operations TA'!E41</f>
        <v>35110628.26268131</v>
      </c>
      <c r="F41" s="19">
        <f>'Operations TA'!F41</f>
        <v>32555894.45721254</v>
      </c>
      <c r="G41" s="19">
        <f>'Operations TA'!G41</f>
        <v>30001160.651743762</v>
      </c>
    </row>
    <row r="42" spans="1:7" ht="12.75">
      <c r="A42" s="5" t="s">
        <v>27</v>
      </c>
      <c r="B42" s="15">
        <f>B41</f>
        <v>32040000.0025</v>
      </c>
      <c r="C42" s="15">
        <f>B27</f>
        <v>12309999.999</v>
      </c>
      <c r="D42" s="15">
        <f t="shared" si="1"/>
        <v>12174589.84774702</v>
      </c>
      <c r="E42" s="19">
        <f>'Operations TA'!E42</f>
        <v>35110628.26268131</v>
      </c>
      <c r="F42" s="19">
        <f>'Operations TA'!F42</f>
        <v>35110628.26268132</v>
      </c>
      <c r="G42" s="19">
        <f>'Operations TA'!G42</f>
        <v>32555894.45721254</v>
      </c>
    </row>
    <row r="43" spans="1:7" ht="12.75">
      <c r="A43" s="5" t="s">
        <v>28</v>
      </c>
      <c r="B43" s="15">
        <f>B42+D15</f>
        <v>39060000.003</v>
      </c>
      <c r="C43" s="15">
        <f>C42</f>
        <v>12309999.999</v>
      </c>
      <c r="D43" s="15">
        <f t="shared" si="1"/>
        <v>12174589.84774702</v>
      </c>
      <c r="E43" s="19">
        <f>'Operations TA'!E43</f>
        <v>40220095.87361887</v>
      </c>
      <c r="F43" s="19">
        <f>'Operations TA'!F43</f>
        <v>37665362.068150096</v>
      </c>
      <c r="G43" s="19">
        <f>'Operations TA'!G43</f>
        <v>35110628.26268132</v>
      </c>
    </row>
    <row r="44" spans="1:7" ht="12.75">
      <c r="A44" s="5" t="s">
        <v>29</v>
      </c>
      <c r="B44" s="15">
        <f>B43</f>
        <v>39060000.003</v>
      </c>
      <c r="C44" s="15">
        <f>C43</f>
        <v>12309999.999</v>
      </c>
      <c r="D44" s="15">
        <f t="shared" si="1"/>
        <v>12174589.84774702</v>
      </c>
      <c r="E44" s="19">
        <f>'Operations TA'!E44</f>
        <v>40220095.87361887</v>
      </c>
      <c r="F44" s="19">
        <f>'Operations TA'!F44</f>
        <v>40220095.87361887</v>
      </c>
      <c r="G44" s="19">
        <f>'Operations TA'!G44</f>
        <v>37665362.068150096</v>
      </c>
    </row>
    <row r="45" spans="1:7" ht="12.75">
      <c r="A45" s="5" t="s">
        <v>30</v>
      </c>
      <c r="B45" s="15">
        <f>B44</f>
        <v>39060000.003</v>
      </c>
      <c r="C45" s="15">
        <f>C44</f>
        <v>12309999.999</v>
      </c>
      <c r="D45" s="15">
        <f t="shared" si="1"/>
        <v>12174589.84774702</v>
      </c>
      <c r="E45" s="19">
        <f>'Operations TA'!E45</f>
        <v>45329563.48455643</v>
      </c>
      <c r="F45" s="19">
        <f>'Operations TA'!F45</f>
        <v>42774829.67908765</v>
      </c>
      <c r="G45" s="19">
        <f>'Operations TA'!G45</f>
        <v>40220095.87361887</v>
      </c>
    </row>
    <row r="46" spans="1:7" ht="12.75">
      <c r="A46" s="5" t="s">
        <v>31</v>
      </c>
      <c r="B46" s="15">
        <f>B45</f>
        <v>39060000.003</v>
      </c>
      <c r="C46" s="15">
        <f>B34</f>
        <v>19040000</v>
      </c>
      <c r="D46" s="15">
        <f t="shared" si="1"/>
        <v>18904589.848747022</v>
      </c>
      <c r="E46" s="19">
        <f>'Operations TA'!E46</f>
        <v>45329563.48455643</v>
      </c>
      <c r="F46" s="19">
        <f>'Operations TA'!F46</f>
        <v>45329563.48455642</v>
      </c>
      <c r="G46" s="19">
        <f>'Operations TA'!G46</f>
        <v>42774829.67908765</v>
      </c>
    </row>
    <row r="47" spans="1:7" ht="12.75">
      <c r="A47" s="5" t="s">
        <v>32</v>
      </c>
      <c r="B47" s="15">
        <f>B46+D16</f>
        <v>56057500</v>
      </c>
      <c r="C47" s="15">
        <f>C46</f>
        <v>19040000</v>
      </c>
      <c r="D47" s="15">
        <f t="shared" si="1"/>
        <v>18904589.848747022</v>
      </c>
      <c r="E47" s="19">
        <f>'Operations TA'!E47</f>
        <v>47884297.290025204</v>
      </c>
      <c r="F47" s="19">
        <f>'Operations TA'!F47</f>
        <v>46606930.38729081</v>
      </c>
      <c r="G47" s="19">
        <f>'Operations TA'!G47</f>
        <v>45329563.48455642</v>
      </c>
    </row>
    <row r="48" spans="1:7" ht="12.75">
      <c r="A48" s="5" t="s">
        <v>33</v>
      </c>
      <c r="B48" s="15">
        <f aca="true" t="shared" si="2" ref="B48:B58">$B$47</f>
        <v>56057500</v>
      </c>
      <c r="C48" s="15">
        <f>C47</f>
        <v>19040000</v>
      </c>
      <c r="D48" s="15">
        <f t="shared" si="1"/>
        <v>18904589.848747022</v>
      </c>
      <c r="E48" s="19">
        <f>'Operations TA'!E48</f>
        <v>47884297.290025204</v>
      </c>
      <c r="F48" s="19">
        <f>'Operations TA'!F48</f>
        <v>47884297.290025204</v>
      </c>
      <c r="G48" s="19">
        <f>'Operations TA'!G48</f>
        <v>46606930.38729081</v>
      </c>
    </row>
    <row r="49" spans="1:7" ht="12.75">
      <c r="A49" s="5" t="s">
        <v>34</v>
      </c>
      <c r="B49" s="15">
        <f t="shared" si="2"/>
        <v>56057500</v>
      </c>
      <c r="C49" s="15">
        <f>C48</f>
        <v>19040000</v>
      </c>
      <c r="D49" s="15">
        <f t="shared" si="1"/>
        <v>18904589.848747022</v>
      </c>
      <c r="E49" s="19">
        <f>'Operations TA'!E49</f>
        <v>50439031.09549398</v>
      </c>
      <c r="F49" s="19">
        <f>'Operations TA'!F49</f>
        <v>49161664.192759596</v>
      </c>
      <c r="G49" s="19">
        <f>'Operations TA'!G49</f>
        <v>47884297.290025204</v>
      </c>
    </row>
    <row r="50" spans="1:7" ht="12.75">
      <c r="A50" s="5" t="s">
        <v>35</v>
      </c>
      <c r="B50" s="15">
        <f t="shared" si="2"/>
        <v>56057500</v>
      </c>
      <c r="C50" s="15">
        <f>B35+D14</f>
        <v>32040000.0025</v>
      </c>
      <c r="D50" s="15">
        <f t="shared" si="1"/>
        <v>31904589.851247024</v>
      </c>
      <c r="E50" s="19">
        <f>'Operations TA'!E50</f>
        <v>50439031.09549398</v>
      </c>
      <c r="F50" s="19">
        <f>'Operations TA'!F50</f>
        <v>50439031.09549399</v>
      </c>
      <c r="G50" s="19">
        <f>'Operations TA'!G50</f>
        <v>49161664.192759596</v>
      </c>
    </row>
    <row r="51" spans="1:7" ht="12.75">
      <c r="A51" s="5" t="s">
        <v>36</v>
      </c>
      <c r="B51" s="15">
        <f t="shared" si="2"/>
        <v>56057500</v>
      </c>
      <c r="C51" s="15">
        <f>C50</f>
        <v>32040000.0025</v>
      </c>
      <c r="D51" s="15">
        <f t="shared" si="1"/>
        <v>31904589.851247024</v>
      </c>
      <c r="E51" s="19">
        <f>'Operations TA'!E51</f>
        <v>51970898.645012595</v>
      </c>
      <c r="F51" s="19">
        <f>'Operations TA'!F51</f>
        <v>51204964.870253295</v>
      </c>
      <c r="G51" s="19">
        <f>'Operations TA'!G51</f>
        <v>50439031.09549399</v>
      </c>
    </row>
    <row r="52" spans="1:7" ht="12.75">
      <c r="A52" s="5" t="s">
        <v>37</v>
      </c>
      <c r="B52" s="15">
        <f t="shared" si="2"/>
        <v>56057500</v>
      </c>
      <c r="C52" s="15">
        <f>C51</f>
        <v>32040000.0025</v>
      </c>
      <c r="D52" s="15">
        <f t="shared" si="1"/>
        <v>31904589.851247024</v>
      </c>
      <c r="E52" s="19">
        <f>'Operations TA'!E52</f>
        <v>51970898.645012595</v>
      </c>
      <c r="F52" s="19">
        <f>'Operations TA'!F52</f>
        <v>51970898.6450126</v>
      </c>
      <c r="G52" s="19">
        <f>'Operations TA'!G52</f>
        <v>51204964.870253295</v>
      </c>
    </row>
    <row r="53" spans="1:7" ht="12.75">
      <c r="A53" s="5" t="s">
        <v>38</v>
      </c>
      <c r="B53" s="15">
        <f t="shared" si="2"/>
        <v>56057500</v>
      </c>
      <c r="C53" s="15">
        <f>C52</f>
        <v>32040000.0025</v>
      </c>
      <c r="D53" s="15">
        <f t="shared" si="1"/>
        <v>31904589.851247024</v>
      </c>
      <c r="E53" s="19">
        <f>'Operations TA'!E53</f>
        <v>53502766.19453121</v>
      </c>
      <c r="F53" s="19">
        <f>'Operations TA'!F53</f>
        <v>52736832.41977191</v>
      </c>
      <c r="G53" s="19">
        <f>'Operations TA'!G53</f>
        <v>51970898.6450126</v>
      </c>
    </row>
    <row r="54" spans="1:7" ht="12.75">
      <c r="A54" s="5" t="s">
        <v>39</v>
      </c>
      <c r="B54" s="15">
        <f t="shared" si="2"/>
        <v>56057500</v>
      </c>
      <c r="C54" s="15">
        <f>B46</f>
        <v>39060000.003</v>
      </c>
      <c r="D54" s="15">
        <f t="shared" si="1"/>
        <v>38924589.85174702</v>
      </c>
      <c r="E54" s="19">
        <f>'Operations TA'!E54</f>
        <v>53502766.19453121</v>
      </c>
      <c r="F54" s="19">
        <f>'Operations TA'!F54</f>
        <v>53502766.19453122</v>
      </c>
      <c r="G54" s="19">
        <f>'Operations TA'!G54</f>
        <v>52736832.41977191</v>
      </c>
    </row>
    <row r="55" spans="1:7" ht="12.75">
      <c r="A55" s="5" t="s">
        <v>40</v>
      </c>
      <c r="B55" s="15">
        <f t="shared" si="2"/>
        <v>56057500</v>
      </c>
      <c r="C55" s="15">
        <f>C54</f>
        <v>39060000.003</v>
      </c>
      <c r="D55" s="15">
        <f t="shared" si="1"/>
        <v>38924589.85174702</v>
      </c>
      <c r="E55" s="19">
        <f>'Operations TA'!E55</f>
        <v>56057499.999999985</v>
      </c>
      <c r="F55" s="19">
        <f>'Operations TA'!F55</f>
        <v>54780133.09726561</v>
      </c>
      <c r="G55" s="19">
        <f>'Operations TA'!G55</f>
        <v>53502766.19453122</v>
      </c>
    </row>
    <row r="56" spans="1:7" ht="12.75">
      <c r="A56" s="5" t="s">
        <v>41</v>
      </c>
      <c r="B56" s="15">
        <f t="shared" si="2"/>
        <v>56057500</v>
      </c>
      <c r="C56" s="15">
        <f>C55</f>
        <v>39060000.003</v>
      </c>
      <c r="D56" s="15">
        <f t="shared" si="1"/>
        <v>38924589.85174702</v>
      </c>
      <c r="E56" s="19">
        <f>'Operations TA'!E56</f>
        <v>56057499.999999985</v>
      </c>
      <c r="F56" s="19">
        <f>'Operations TA'!F56</f>
        <v>56057500</v>
      </c>
      <c r="G56" s="19">
        <f>'Operations TA'!G56</f>
        <v>54780133.09726561</v>
      </c>
    </row>
    <row r="57" spans="1:7" ht="12.75">
      <c r="A57" s="5" t="s">
        <v>42</v>
      </c>
      <c r="B57" s="15">
        <f t="shared" si="2"/>
        <v>56057500</v>
      </c>
      <c r="C57" s="15">
        <f>C56</f>
        <v>39060000.003</v>
      </c>
      <c r="D57" s="15">
        <f t="shared" si="1"/>
        <v>38924589.85174702</v>
      </c>
      <c r="E57" s="19">
        <f>'Operations TA'!E57</f>
        <v>56057499.999999985</v>
      </c>
      <c r="F57" s="19">
        <f>'Operations TA'!F57</f>
        <v>56057500</v>
      </c>
      <c r="G57" s="19">
        <f>'Operations TA'!G57</f>
        <v>56057500</v>
      </c>
    </row>
    <row r="58" spans="1:7" ht="12.75">
      <c r="A58" s="5" t="s">
        <v>43</v>
      </c>
      <c r="B58" s="15">
        <f t="shared" si="2"/>
        <v>56057500</v>
      </c>
      <c r="C58" s="15">
        <f>B47</f>
        <v>56057500</v>
      </c>
      <c r="D58" s="15">
        <f>C58</f>
        <v>56057500</v>
      </c>
      <c r="E58" s="19">
        <f>'Operations TA'!E58</f>
        <v>56057499.999999985</v>
      </c>
      <c r="F58" s="19">
        <f>'Operations TA'!F58</f>
        <v>56057500</v>
      </c>
      <c r="G58" s="19">
        <f>'Operations TA'!G58</f>
        <v>56057500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7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51" t="s">
        <v>184</v>
      </c>
      <c r="B2" s="152"/>
      <c r="C2" s="152"/>
      <c r="D2" s="152"/>
      <c r="E2" s="152"/>
      <c r="F2" s="152"/>
      <c r="G2" s="152"/>
      <c r="H2" s="152"/>
      <c r="I2" s="153"/>
    </row>
    <row r="3" ht="15.75">
      <c r="A3" s="31"/>
    </row>
    <row r="4" spans="1:6" ht="15.75">
      <c r="A4" s="31" t="s">
        <v>188</v>
      </c>
      <c r="F4" s="31" t="s">
        <v>72</v>
      </c>
    </row>
    <row r="5" spans="1:6" ht="15.75">
      <c r="A5" t="s">
        <v>189</v>
      </c>
      <c r="B5" s="32">
        <v>56057500</v>
      </c>
      <c r="F5" s="31"/>
    </row>
    <row r="6" spans="1:2" ht="12.75">
      <c r="A6" t="s">
        <v>182</v>
      </c>
      <c r="B6" s="84">
        <v>3924025</v>
      </c>
    </row>
    <row r="7" spans="1:9" ht="12.75">
      <c r="A7" s="118" t="s">
        <v>0</v>
      </c>
      <c r="B7" s="119"/>
      <c r="C7" s="120"/>
      <c r="D7" s="27" t="s">
        <v>191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183</v>
      </c>
      <c r="C8" s="21" t="s">
        <v>190</v>
      </c>
      <c r="D8" s="37"/>
      <c r="F8" s="45"/>
      <c r="G8" s="42" t="s">
        <v>70</v>
      </c>
      <c r="H8" s="43" t="s">
        <v>49</v>
      </c>
      <c r="I8" s="60" t="s">
        <v>50</v>
      </c>
    </row>
    <row r="9" spans="1:9" ht="15.75">
      <c r="A9" s="27"/>
      <c r="B9" s="28"/>
      <c r="C9" s="33"/>
      <c r="D9" s="36"/>
      <c r="F9" s="102" t="s">
        <v>193</v>
      </c>
      <c r="G9" s="103">
        <v>56057500</v>
      </c>
      <c r="H9" s="86">
        <f>G9/$G$10</f>
        <v>1</v>
      </c>
      <c r="I9" s="103">
        <f>H9*$B$6</f>
        <v>3924025</v>
      </c>
    </row>
    <row r="10" spans="1:9" ht="12.75">
      <c r="A10" s="2">
        <v>2007</v>
      </c>
      <c r="B10" s="29">
        <v>6000000.0005</v>
      </c>
      <c r="C10" s="34">
        <f aca="true" t="shared" si="0" ref="C10:C16">B10/$B$17</f>
        <v>0.10703295724033358</v>
      </c>
      <c r="D10" s="10">
        <f aca="true" t="shared" si="1" ref="D10:D16">C10*$B$5</f>
        <v>6000000.0005</v>
      </c>
      <c r="F10" s="45" t="s">
        <v>53</v>
      </c>
      <c r="G10" s="64">
        <f>G9</f>
        <v>56057500</v>
      </c>
      <c r="H10" s="63"/>
      <c r="I10" s="64">
        <f>I9</f>
        <v>3924025</v>
      </c>
    </row>
    <row r="11" spans="1:9" ht="12.75">
      <c r="A11" s="2">
        <v>2008</v>
      </c>
      <c r="B11" s="29">
        <v>6309999.9985</v>
      </c>
      <c r="C11" s="34">
        <f t="shared" si="0"/>
        <v>0.112562993328279</v>
      </c>
      <c r="D11" s="10">
        <f t="shared" si="1"/>
        <v>6309999.9985</v>
      </c>
      <c r="F11" s="105"/>
      <c r="G11" s="32"/>
      <c r="H11" s="98"/>
      <c r="I11" s="84"/>
    </row>
    <row r="12" spans="1:9" ht="12.75">
      <c r="A12" s="2">
        <v>2009</v>
      </c>
      <c r="B12" s="29">
        <v>6730000.000999999</v>
      </c>
      <c r="C12" s="34">
        <f t="shared" si="0"/>
        <v>0.12005530037907504</v>
      </c>
      <c r="D12" s="10">
        <f t="shared" si="1"/>
        <v>6730000.000999999</v>
      </c>
      <c r="F12" s="97"/>
      <c r="G12" s="32"/>
      <c r="H12" s="98"/>
      <c r="I12" s="84"/>
    </row>
    <row r="13" spans="1:9" ht="12.75">
      <c r="A13" s="2">
        <v>2010</v>
      </c>
      <c r="B13" s="29">
        <v>6309999.9985</v>
      </c>
      <c r="C13" s="34">
        <f t="shared" si="0"/>
        <v>0.112562993328279</v>
      </c>
      <c r="D13" s="10">
        <f t="shared" si="1"/>
        <v>6309999.9985</v>
      </c>
      <c r="F13" s="97"/>
      <c r="G13" s="32"/>
      <c r="H13" s="98"/>
      <c r="I13" s="84"/>
    </row>
    <row r="14" spans="1:9" ht="12.75">
      <c r="A14" s="2">
        <v>2011</v>
      </c>
      <c r="B14" s="29">
        <v>6690000.004</v>
      </c>
      <c r="C14" s="34">
        <f t="shared" si="0"/>
        <v>0.11934174738438211</v>
      </c>
      <c r="D14" s="10">
        <f t="shared" si="1"/>
        <v>6690000.004</v>
      </c>
      <c r="F14" s="97"/>
      <c r="G14" s="32"/>
      <c r="H14" s="98"/>
      <c r="I14" s="84"/>
    </row>
    <row r="15" spans="1:9" ht="12.75">
      <c r="A15" s="2">
        <v>2012</v>
      </c>
      <c r="B15" s="29">
        <v>7020000.0005</v>
      </c>
      <c r="C15" s="34">
        <f t="shared" si="0"/>
        <v>0.125228559969674</v>
      </c>
      <c r="D15" s="10">
        <f t="shared" si="1"/>
        <v>7020000.0005</v>
      </c>
      <c r="F15" s="97"/>
      <c r="G15" s="32"/>
      <c r="H15" s="84"/>
      <c r="I15" s="32"/>
    </row>
    <row r="16" spans="1:4" ht="12.75">
      <c r="A16" s="2">
        <v>2013</v>
      </c>
      <c r="B16" s="29">
        <v>16997499.997</v>
      </c>
      <c r="C16" s="34">
        <f t="shared" si="0"/>
        <v>0.30321544836997727</v>
      </c>
      <c r="D16" s="10">
        <f t="shared" si="1"/>
        <v>16997499.997</v>
      </c>
    </row>
    <row r="17" spans="1:4" ht="12.75">
      <c r="A17" s="3" t="s">
        <v>3</v>
      </c>
      <c r="B17" s="30">
        <f>SUM(B10:B16)</f>
        <v>56057500</v>
      </c>
      <c r="C17" s="35"/>
      <c r="D17" s="11">
        <f>SUM(D10:D16)</f>
        <v>56057500</v>
      </c>
    </row>
    <row r="20" ht="15.75">
      <c r="A20" s="31" t="s">
        <v>192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'Projects TA'!E48</f>
        <v>0</v>
      </c>
      <c r="F23" s="19">
        <f>'Projects TA'!F48</f>
        <v>0</v>
      </c>
      <c r="G23" s="19">
        <f>'Projects TA'!G48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'Projects TA'!E49</f>
        <v>0</v>
      </c>
      <c r="F24" s="19">
        <f>'Projects TA'!F49</f>
        <v>0</v>
      </c>
      <c r="G24" s="19">
        <f>'Projects TA'!G49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'Projects TA'!E50</f>
        <v>0</v>
      </c>
      <c r="F25" s="19">
        <f>'Projects TA'!F50</f>
        <v>0</v>
      </c>
      <c r="G25" s="19">
        <f>'Projects TA'!G50</f>
        <v>0</v>
      </c>
    </row>
    <row r="26" spans="1:7" ht="12.75">
      <c r="A26" s="5" t="s">
        <v>11</v>
      </c>
      <c r="B26" s="15">
        <f>D10</f>
        <v>6000000.0005</v>
      </c>
      <c r="C26" s="15">
        <v>0</v>
      </c>
      <c r="D26" s="15">
        <v>0</v>
      </c>
      <c r="E26" s="19">
        <f>'Projects TA'!E51</f>
        <v>0</v>
      </c>
      <c r="F26" s="19">
        <f>'Projects TA'!F51</f>
        <v>0</v>
      </c>
      <c r="G26" s="19">
        <f>'Projects TA'!G51</f>
        <v>0</v>
      </c>
    </row>
    <row r="27" spans="1:7" ht="12.75">
      <c r="A27" s="5" t="s">
        <v>12</v>
      </c>
      <c r="B27" s="15">
        <f>B26+D11</f>
        <v>12309999.999</v>
      </c>
      <c r="C27" s="15">
        <v>0</v>
      </c>
      <c r="D27" s="15">
        <v>0</v>
      </c>
      <c r="E27" s="19">
        <f>'Projects TA'!E52</f>
        <v>0</v>
      </c>
      <c r="F27" s="19">
        <f>'Projects TA'!F52</f>
        <v>0</v>
      </c>
      <c r="G27" s="19">
        <f>'Projects TA'!G52</f>
        <v>0</v>
      </c>
    </row>
    <row r="28" spans="1:7" ht="12.75">
      <c r="A28" s="5" t="s">
        <v>13</v>
      </c>
      <c r="B28" s="15">
        <f>B27</f>
        <v>12309999.999</v>
      </c>
      <c r="C28" s="15">
        <v>0</v>
      </c>
      <c r="D28" s="15">
        <v>0</v>
      </c>
      <c r="E28" s="19">
        <f>'Projects TA'!E53</f>
        <v>1018002.5871369189</v>
      </c>
      <c r="F28" s="19">
        <f>'Projects TA'!F53</f>
        <v>509001.29356845847</v>
      </c>
      <c r="G28" s="19">
        <f>'Projects TA'!G53</f>
        <v>0</v>
      </c>
    </row>
    <row r="29" spans="1:7" ht="12.75">
      <c r="A29" s="5" t="s">
        <v>14</v>
      </c>
      <c r="B29" s="15">
        <f>B28</f>
        <v>12309999.999</v>
      </c>
      <c r="C29" s="15">
        <v>0</v>
      </c>
      <c r="D29" s="15">
        <v>0</v>
      </c>
      <c r="E29" s="19">
        <f>'Projects TA'!E54</f>
        <v>1685818.7163506032</v>
      </c>
      <c r="F29" s="19">
        <f>'Projects TA'!F54</f>
        <v>740909.3581753005</v>
      </c>
      <c r="G29" s="19">
        <f>'Projects TA'!G54</f>
        <v>509001.29356845847</v>
      </c>
    </row>
    <row r="30" spans="1:7" ht="12.75">
      <c r="A30" s="5" t="s">
        <v>15</v>
      </c>
      <c r="B30" s="15">
        <f>B29</f>
        <v>12309999.999</v>
      </c>
      <c r="C30" s="15">
        <v>0</v>
      </c>
      <c r="D30" s="15">
        <v>0</v>
      </c>
      <c r="E30" s="19">
        <f>'Projects TA'!E55</f>
        <v>1770818.7163506032</v>
      </c>
      <c r="F30" s="19">
        <f>'Projects TA'!F55</f>
        <v>1770818.716350601</v>
      </c>
      <c r="G30" s="19">
        <f>'Projects TA'!G55</f>
        <v>740909.3581753005</v>
      </c>
    </row>
    <row r="31" spans="1:7" ht="12.75">
      <c r="A31" s="5" t="s">
        <v>16</v>
      </c>
      <c r="B31" s="15">
        <f>B30+D12</f>
        <v>19040000</v>
      </c>
      <c r="C31" s="15">
        <v>0</v>
      </c>
      <c r="D31" s="15">
        <v>0</v>
      </c>
      <c r="E31" s="19">
        <f>'Projects TA'!E56</f>
        <v>8221788.267640848</v>
      </c>
      <c r="F31" s="19">
        <f>'Projects TA'!F56</f>
        <v>4996303.491995724</v>
      </c>
      <c r="G31" s="19">
        <f>'Projects TA'!G56</f>
        <v>1770818.716350601</v>
      </c>
    </row>
    <row r="32" spans="1:7" ht="12.75">
      <c r="A32" s="5" t="s">
        <v>17</v>
      </c>
      <c r="B32" s="15">
        <f>B31</f>
        <v>19040000</v>
      </c>
      <c r="C32" s="15">
        <v>0</v>
      </c>
      <c r="D32" s="15">
        <v>0</v>
      </c>
      <c r="E32" s="19">
        <f>'Projects TA'!E57</f>
        <v>8221788.267640848</v>
      </c>
      <c r="F32" s="19">
        <f>'Projects TA'!F57</f>
        <v>8221788.267640846</v>
      </c>
      <c r="G32" s="19">
        <f>'Projects TA'!G57</f>
        <v>4996303.491995724</v>
      </c>
    </row>
    <row r="33" spans="1:7" ht="12.75">
      <c r="A33" s="5" t="s">
        <v>18</v>
      </c>
      <c r="B33" s="15">
        <f>B32</f>
        <v>19040000</v>
      </c>
      <c r="C33" s="15">
        <v>0</v>
      </c>
      <c r="D33" s="15">
        <v>0</v>
      </c>
      <c r="E33" s="19">
        <f>'Projects TA'!E58</f>
        <v>14672757.818931092</v>
      </c>
      <c r="F33" s="19">
        <f>'Projects TA'!F58</f>
        <v>11447273.043285968</v>
      </c>
      <c r="G33" s="19">
        <f>'Projects TA'!G58</f>
        <v>8221788.267640846</v>
      </c>
    </row>
    <row r="34" spans="1:7" ht="12.75">
      <c r="A34" s="5" t="s">
        <v>19</v>
      </c>
      <c r="B34" s="15">
        <f>B33</f>
        <v>19040000</v>
      </c>
      <c r="C34" s="15">
        <v>0</v>
      </c>
      <c r="D34" s="15">
        <v>0</v>
      </c>
      <c r="E34" s="19">
        <f>'Projects TA'!E59</f>
        <v>14672757.818931092</v>
      </c>
      <c r="F34" s="19">
        <f>'Projects TA'!F59</f>
        <v>14672757.81893109</v>
      </c>
      <c r="G34" s="19">
        <f>'Projects TA'!G59</f>
        <v>11447273.043285968</v>
      </c>
    </row>
    <row r="35" spans="1:7" ht="12.75">
      <c r="A35" s="5" t="s">
        <v>20</v>
      </c>
      <c r="B35" s="15">
        <f>B34+D13</f>
        <v>25349999.9985</v>
      </c>
      <c r="C35" s="15">
        <v>0</v>
      </c>
      <c r="D35" s="15">
        <v>0</v>
      </c>
      <c r="E35" s="19">
        <f>'Projects TA'!E60</f>
        <v>19782225.429868646</v>
      </c>
      <c r="F35" s="19">
        <f>'Projects TA'!F60</f>
        <v>17227491.624399867</v>
      </c>
      <c r="G35" s="19">
        <f>'Projects TA'!G60</f>
        <v>14672757.81893109</v>
      </c>
    </row>
    <row r="36" spans="1:7" ht="12.75">
      <c r="A36" s="5" t="s">
        <v>21</v>
      </c>
      <c r="B36" s="15">
        <f>B35</f>
        <v>25349999.9985</v>
      </c>
      <c r="C36" s="15">
        <v>0</v>
      </c>
      <c r="D36" s="15">
        <v>0</v>
      </c>
      <c r="E36" s="19">
        <f>'Projects TA'!E61</f>
        <v>19782225.429868646</v>
      </c>
      <c r="F36" s="19">
        <f>'Projects TA'!F61</f>
        <v>19782225.429868646</v>
      </c>
      <c r="G36" s="19">
        <f>'Projects TA'!G61</f>
        <v>17227491.624399867</v>
      </c>
    </row>
    <row r="37" spans="1:7" ht="12.75">
      <c r="A37" s="5" t="s">
        <v>22</v>
      </c>
      <c r="B37" s="15">
        <f>B36</f>
        <v>25349999.9985</v>
      </c>
      <c r="C37" s="15">
        <v>0</v>
      </c>
      <c r="D37" s="15">
        <v>0</v>
      </c>
      <c r="E37" s="19">
        <f>'Projects TA'!E62</f>
        <v>24891693.0408062</v>
      </c>
      <c r="F37" s="19">
        <f>'Projects TA'!F62</f>
        <v>22336959.235337425</v>
      </c>
      <c r="G37" s="19">
        <f>'Projects TA'!G62</f>
        <v>19782225.429868646</v>
      </c>
    </row>
    <row r="38" spans="1:7" ht="12.75">
      <c r="A38" s="5" t="s">
        <v>23</v>
      </c>
      <c r="B38" s="15">
        <f>B37</f>
        <v>25349999.9985</v>
      </c>
      <c r="C38" s="15">
        <f>B26</f>
        <v>6000000.0005</v>
      </c>
      <c r="D38" s="15">
        <f aca="true" t="shared" si="2" ref="D38:D57">C38-$I$9</f>
        <v>2075975.0005</v>
      </c>
      <c r="E38" s="19">
        <f>'Projects TA'!E63</f>
        <v>24891693.0408062</v>
      </c>
      <c r="F38" s="19">
        <f>'Projects TA'!F63</f>
        <v>24891693.040806204</v>
      </c>
      <c r="G38" s="19">
        <f>'Projects TA'!G63</f>
        <v>22336959.235337425</v>
      </c>
    </row>
    <row r="39" spans="1:7" ht="12.75">
      <c r="A39" s="5" t="s">
        <v>24</v>
      </c>
      <c r="B39" s="15">
        <f>B38+D14</f>
        <v>32040000.0025</v>
      </c>
      <c r="C39" s="15">
        <f>C38</f>
        <v>6000000.0005</v>
      </c>
      <c r="D39" s="15">
        <f t="shared" si="2"/>
        <v>2075975.0005</v>
      </c>
      <c r="E39" s="19">
        <f>'Projects TA'!E64</f>
        <v>30001160.651743755</v>
      </c>
      <c r="F39" s="19">
        <f>'Projects TA'!F64</f>
        <v>27446426.846274983</v>
      </c>
      <c r="G39" s="19">
        <f>'Projects TA'!G64</f>
        <v>24891693.040806204</v>
      </c>
    </row>
    <row r="40" spans="1:7" ht="12.75">
      <c r="A40" s="5" t="s">
        <v>25</v>
      </c>
      <c r="B40" s="15">
        <f>B39</f>
        <v>32040000.0025</v>
      </c>
      <c r="C40" s="15">
        <f>C39</f>
        <v>6000000.0005</v>
      </c>
      <c r="D40" s="15">
        <f t="shared" si="2"/>
        <v>2075975.0005</v>
      </c>
      <c r="E40" s="19">
        <f>'Projects TA'!E65</f>
        <v>30001160.651743755</v>
      </c>
      <c r="F40" s="19">
        <f>'Projects TA'!F65</f>
        <v>30001160.651743762</v>
      </c>
      <c r="G40" s="19">
        <f>'Projects TA'!G65</f>
        <v>27446426.846274983</v>
      </c>
    </row>
    <row r="41" spans="1:7" ht="12.75">
      <c r="A41" s="5" t="s">
        <v>26</v>
      </c>
      <c r="B41" s="15">
        <f>B40</f>
        <v>32040000.0025</v>
      </c>
      <c r="C41" s="15">
        <f>C40</f>
        <v>6000000.0005</v>
      </c>
      <c r="D41" s="15">
        <f t="shared" si="2"/>
        <v>2075975.0005</v>
      </c>
      <c r="E41" s="19">
        <f>'Projects TA'!E66</f>
        <v>35110628.26268131</v>
      </c>
      <c r="F41" s="19">
        <f>'Projects TA'!F66</f>
        <v>32555894.45721254</v>
      </c>
      <c r="G41" s="19">
        <f>'Projects TA'!G66</f>
        <v>30001160.651743762</v>
      </c>
    </row>
    <row r="42" spans="1:7" ht="12.75">
      <c r="A42" s="5" t="s">
        <v>27</v>
      </c>
      <c r="B42" s="15">
        <f>B41</f>
        <v>32040000.0025</v>
      </c>
      <c r="C42" s="15">
        <f>B27</f>
        <v>12309999.999</v>
      </c>
      <c r="D42" s="15">
        <f t="shared" si="2"/>
        <v>8385974.999</v>
      </c>
      <c r="E42" s="19">
        <f>'Projects TA'!E67</f>
        <v>35110628.26268131</v>
      </c>
      <c r="F42" s="19">
        <f>'Projects TA'!F67</f>
        <v>35110628.26268132</v>
      </c>
      <c r="G42" s="19">
        <f>'Projects TA'!G67</f>
        <v>32555894.45721254</v>
      </c>
    </row>
    <row r="43" spans="1:7" ht="12.75">
      <c r="A43" s="5" t="s">
        <v>28</v>
      </c>
      <c r="B43" s="15">
        <f>B42+D15</f>
        <v>39060000.003</v>
      </c>
      <c r="C43" s="15">
        <f>C42</f>
        <v>12309999.999</v>
      </c>
      <c r="D43" s="15">
        <f t="shared" si="2"/>
        <v>8385974.999</v>
      </c>
      <c r="E43" s="19">
        <f>'Projects TA'!E68</f>
        <v>40220095.87361887</v>
      </c>
      <c r="F43" s="19">
        <f>'Projects TA'!F68</f>
        <v>37665362.068150096</v>
      </c>
      <c r="G43" s="19">
        <f>'Projects TA'!G68</f>
        <v>35110628.26268132</v>
      </c>
    </row>
    <row r="44" spans="1:7" ht="12.75">
      <c r="A44" s="5" t="s">
        <v>29</v>
      </c>
      <c r="B44" s="15">
        <f>B43</f>
        <v>39060000.003</v>
      </c>
      <c r="C44" s="15">
        <f>C43</f>
        <v>12309999.999</v>
      </c>
      <c r="D44" s="15">
        <f t="shared" si="2"/>
        <v>8385974.999</v>
      </c>
      <c r="E44" s="19">
        <f>'Projects TA'!E69</f>
        <v>40220095.87361887</v>
      </c>
      <c r="F44" s="19">
        <f>'Projects TA'!F69</f>
        <v>40220095.87361887</v>
      </c>
      <c r="G44" s="19">
        <f>'Projects TA'!G69</f>
        <v>37665362.068150096</v>
      </c>
    </row>
    <row r="45" spans="1:7" ht="12.75">
      <c r="A45" s="5" t="s">
        <v>30</v>
      </c>
      <c r="B45" s="15">
        <f>B44</f>
        <v>39060000.003</v>
      </c>
      <c r="C45" s="15">
        <f>C44</f>
        <v>12309999.999</v>
      </c>
      <c r="D45" s="15">
        <f t="shared" si="2"/>
        <v>8385974.999</v>
      </c>
      <c r="E45" s="19">
        <f>'Projects TA'!E70</f>
        <v>45329563.48455643</v>
      </c>
      <c r="F45" s="19">
        <f>'Projects TA'!F70</f>
        <v>42774829.67908765</v>
      </c>
      <c r="G45" s="19">
        <f>'Projects TA'!G70</f>
        <v>40220095.87361887</v>
      </c>
    </row>
    <row r="46" spans="1:7" ht="12.75">
      <c r="A46" s="5" t="s">
        <v>31</v>
      </c>
      <c r="B46" s="15">
        <f>B45</f>
        <v>39060000.003</v>
      </c>
      <c r="C46" s="15">
        <f>B34</f>
        <v>19040000</v>
      </c>
      <c r="D46" s="15">
        <f t="shared" si="2"/>
        <v>15115975</v>
      </c>
      <c r="E46" s="19">
        <f>'Projects TA'!E71</f>
        <v>45329563.48455643</v>
      </c>
      <c r="F46" s="19">
        <f>'Projects TA'!F71</f>
        <v>45329563.48455642</v>
      </c>
      <c r="G46" s="19">
        <f>'Projects TA'!G71</f>
        <v>42774829.67908765</v>
      </c>
    </row>
    <row r="47" spans="1:7" ht="12.75">
      <c r="A47" s="5" t="s">
        <v>32</v>
      </c>
      <c r="B47" s="15">
        <f>B46+D16</f>
        <v>56057500</v>
      </c>
      <c r="C47" s="15">
        <f>C46</f>
        <v>19040000</v>
      </c>
      <c r="D47" s="15">
        <f t="shared" si="2"/>
        <v>15115975</v>
      </c>
      <c r="E47" s="19">
        <f>'Projects TA'!E72</f>
        <v>47884297.290025204</v>
      </c>
      <c r="F47" s="19">
        <f>'Projects TA'!F72</f>
        <v>46606930.38729081</v>
      </c>
      <c r="G47" s="19">
        <f>'Projects TA'!G72</f>
        <v>45329563.48455642</v>
      </c>
    </row>
    <row r="48" spans="1:7" ht="12.75">
      <c r="A48" s="5" t="s">
        <v>33</v>
      </c>
      <c r="B48" s="15">
        <f aca="true" t="shared" si="3" ref="B48:B58">$B$47</f>
        <v>56057500</v>
      </c>
      <c r="C48" s="15">
        <f>C47</f>
        <v>19040000</v>
      </c>
      <c r="D48" s="15">
        <f t="shared" si="2"/>
        <v>15115975</v>
      </c>
      <c r="E48" s="19">
        <f>'Projects TA'!E73</f>
        <v>47884297.290025204</v>
      </c>
      <c r="F48" s="19">
        <f>'Projects TA'!F73</f>
        <v>47884297.290025204</v>
      </c>
      <c r="G48" s="19">
        <f>'Projects TA'!G73</f>
        <v>46606930.38729081</v>
      </c>
    </row>
    <row r="49" spans="1:7" ht="12.75">
      <c r="A49" s="5" t="s">
        <v>34</v>
      </c>
      <c r="B49" s="15">
        <f t="shared" si="3"/>
        <v>56057500</v>
      </c>
      <c r="C49" s="15">
        <f>C48</f>
        <v>19040000</v>
      </c>
      <c r="D49" s="15">
        <f t="shared" si="2"/>
        <v>15115975</v>
      </c>
      <c r="E49" s="19">
        <f>'Projects TA'!E74</f>
        <v>50439031.09549398</v>
      </c>
      <c r="F49" s="19">
        <f>'Projects TA'!F74</f>
        <v>49161664.192759596</v>
      </c>
      <c r="G49" s="19">
        <f>'Projects TA'!G74</f>
        <v>47884297.290025204</v>
      </c>
    </row>
    <row r="50" spans="1:7" ht="12.75">
      <c r="A50" s="5" t="s">
        <v>35</v>
      </c>
      <c r="B50" s="15">
        <f t="shared" si="3"/>
        <v>56057500</v>
      </c>
      <c r="C50" s="15">
        <f>B35+D14</f>
        <v>32040000.0025</v>
      </c>
      <c r="D50" s="15">
        <f t="shared" si="2"/>
        <v>28115975.0025</v>
      </c>
      <c r="E50" s="19">
        <f>'Projects TA'!E75</f>
        <v>50439031.09549398</v>
      </c>
      <c r="F50" s="19">
        <f>'Projects TA'!F75</f>
        <v>50439031.09549399</v>
      </c>
      <c r="G50" s="19">
        <f>'Projects TA'!G75</f>
        <v>49161664.192759596</v>
      </c>
    </row>
    <row r="51" spans="1:7" ht="12.75">
      <c r="A51" s="5" t="s">
        <v>36</v>
      </c>
      <c r="B51" s="15">
        <f t="shared" si="3"/>
        <v>56057500</v>
      </c>
      <c r="C51" s="15">
        <f>C50</f>
        <v>32040000.0025</v>
      </c>
      <c r="D51" s="15">
        <f t="shared" si="2"/>
        <v>28115975.0025</v>
      </c>
      <c r="E51" s="19">
        <f>'Projects TA'!E76</f>
        <v>51970898.645012595</v>
      </c>
      <c r="F51" s="19">
        <f>'Projects TA'!F76</f>
        <v>51204964.870253295</v>
      </c>
      <c r="G51" s="19">
        <f>'Projects TA'!G76</f>
        <v>50439031.09549399</v>
      </c>
    </row>
    <row r="52" spans="1:7" ht="12.75">
      <c r="A52" s="5" t="s">
        <v>37</v>
      </c>
      <c r="B52" s="15">
        <f t="shared" si="3"/>
        <v>56057500</v>
      </c>
      <c r="C52" s="15">
        <f>C51</f>
        <v>32040000.0025</v>
      </c>
      <c r="D52" s="15">
        <f t="shared" si="2"/>
        <v>28115975.0025</v>
      </c>
      <c r="E52" s="19">
        <f>'Projects TA'!E77</f>
        <v>51970898.645012595</v>
      </c>
      <c r="F52" s="19">
        <f>'Projects TA'!F77</f>
        <v>51970898.6450126</v>
      </c>
      <c r="G52" s="19">
        <f>'Projects TA'!G77</f>
        <v>51204964.870253295</v>
      </c>
    </row>
    <row r="53" spans="1:7" ht="12.75">
      <c r="A53" s="5" t="s">
        <v>38</v>
      </c>
      <c r="B53" s="15">
        <f t="shared" si="3"/>
        <v>56057500</v>
      </c>
      <c r="C53" s="15">
        <f>C52</f>
        <v>32040000.0025</v>
      </c>
      <c r="D53" s="15">
        <f t="shared" si="2"/>
        <v>28115975.0025</v>
      </c>
      <c r="E53" s="19">
        <f>'Projects TA'!E78</f>
        <v>53502766.19453121</v>
      </c>
      <c r="F53" s="19">
        <f>'Projects TA'!F78</f>
        <v>52736832.41977191</v>
      </c>
      <c r="G53" s="19">
        <f>'Projects TA'!G78</f>
        <v>51970898.6450126</v>
      </c>
    </row>
    <row r="54" spans="1:7" ht="12.75">
      <c r="A54" s="5" t="s">
        <v>39</v>
      </c>
      <c r="B54" s="15">
        <f t="shared" si="3"/>
        <v>56057500</v>
      </c>
      <c r="C54" s="15">
        <f>B46</f>
        <v>39060000.003</v>
      </c>
      <c r="D54" s="15">
        <f t="shared" si="2"/>
        <v>35135975.003</v>
      </c>
      <c r="E54" s="19">
        <f>'Projects TA'!E79</f>
        <v>53502766.19453121</v>
      </c>
      <c r="F54" s="19">
        <f>'Projects TA'!F79</f>
        <v>53502766.19453122</v>
      </c>
      <c r="G54" s="19">
        <f>'Projects TA'!G79</f>
        <v>52736832.41977191</v>
      </c>
    </row>
    <row r="55" spans="1:7" ht="12.75">
      <c r="A55" s="5" t="s">
        <v>40</v>
      </c>
      <c r="B55" s="15">
        <f t="shared" si="3"/>
        <v>56057500</v>
      </c>
      <c r="C55" s="15">
        <f>C54</f>
        <v>39060000.003</v>
      </c>
      <c r="D55" s="15">
        <f t="shared" si="2"/>
        <v>35135975.003</v>
      </c>
      <c r="E55" s="19">
        <f>'Projects TA'!E80</f>
        <v>56057499.999999985</v>
      </c>
      <c r="F55" s="19">
        <f>'Projects TA'!F80</f>
        <v>54780133.09726561</v>
      </c>
      <c r="G55" s="19">
        <f>'Projects TA'!G80</f>
        <v>53502766.19453122</v>
      </c>
    </row>
    <row r="56" spans="1:7" ht="12.75">
      <c r="A56" s="5" t="s">
        <v>41</v>
      </c>
      <c r="B56" s="15">
        <f t="shared" si="3"/>
        <v>56057500</v>
      </c>
      <c r="C56" s="15">
        <f>C55</f>
        <v>39060000.003</v>
      </c>
      <c r="D56" s="15">
        <f t="shared" si="2"/>
        <v>35135975.003</v>
      </c>
      <c r="E56" s="19">
        <f>'Projects TA'!E81</f>
        <v>56057499.999999985</v>
      </c>
      <c r="F56" s="19">
        <f>'Projects TA'!F81</f>
        <v>56057500</v>
      </c>
      <c r="G56" s="19">
        <f>'Projects TA'!G81</f>
        <v>54780133.09726561</v>
      </c>
    </row>
    <row r="57" spans="1:7" ht="12.75">
      <c r="A57" s="5" t="s">
        <v>42</v>
      </c>
      <c r="B57" s="15">
        <f t="shared" si="3"/>
        <v>56057500</v>
      </c>
      <c r="C57" s="15">
        <f>C56</f>
        <v>39060000.003</v>
      </c>
      <c r="D57" s="15">
        <f t="shared" si="2"/>
        <v>35135975.003</v>
      </c>
      <c r="E57" s="19">
        <f>'Projects TA'!E82</f>
        <v>56057499.999999985</v>
      </c>
      <c r="F57" s="19">
        <f>'Projects TA'!F82</f>
        <v>56057500</v>
      </c>
      <c r="G57" s="19">
        <f>'Projects TA'!G82</f>
        <v>56057500</v>
      </c>
    </row>
    <row r="58" spans="1:7" ht="12.75">
      <c r="A58" s="5" t="s">
        <v>43</v>
      </c>
      <c r="B58" s="15">
        <f t="shared" si="3"/>
        <v>56057500</v>
      </c>
      <c r="C58" s="15">
        <f>B47</f>
        <v>56057500</v>
      </c>
      <c r="D58" s="15">
        <f>C58</f>
        <v>56057500</v>
      </c>
      <c r="E58" s="19">
        <f>'Projects TA'!E83</f>
        <v>56057499.999999985</v>
      </c>
      <c r="F58" s="19">
        <f>'Projects TA'!F83</f>
        <v>56057500</v>
      </c>
      <c r="G58" s="19">
        <f>'Projects TA'!G83</f>
        <v>56057500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42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00390625" style="0" customWidth="1"/>
  </cols>
  <sheetData>
    <row r="1" spans="1:7" ht="18.75" customHeight="1">
      <c r="A1" s="154" t="s">
        <v>185</v>
      </c>
      <c r="B1" s="143"/>
      <c r="C1" s="143"/>
      <c r="D1" s="143"/>
      <c r="E1" s="143"/>
      <c r="F1" s="143"/>
      <c r="G1" s="144"/>
    </row>
    <row r="2" spans="1:7" ht="22.5" customHeight="1">
      <c r="A2" s="155" t="s">
        <v>186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32">
        <v>56057500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32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106">
        <v>1018002.5871369189</v>
      </c>
      <c r="F13" s="6">
        <v>509001.29356845847</v>
      </c>
      <c r="G13" s="51">
        <v>0</v>
      </c>
    </row>
    <row r="14" spans="1:7" ht="12.75">
      <c r="A14" s="5" t="s">
        <v>14</v>
      </c>
      <c r="B14" s="6"/>
      <c r="C14" s="6"/>
      <c r="D14" s="6"/>
      <c r="E14" s="106">
        <v>667816.1292136842</v>
      </c>
      <c r="F14" s="6">
        <v>231908.06460684212</v>
      </c>
      <c r="G14" s="6">
        <v>509001.29356845847</v>
      </c>
    </row>
    <row r="15" spans="1:7" ht="12.75">
      <c r="A15" s="5" t="s">
        <v>15</v>
      </c>
      <c r="B15" s="6"/>
      <c r="C15" s="6"/>
      <c r="D15" s="6"/>
      <c r="E15" s="106">
        <v>85000</v>
      </c>
      <c r="F15" s="6">
        <v>1029909.3581753006</v>
      </c>
      <c r="G15" s="6">
        <v>231908.06460684212</v>
      </c>
    </row>
    <row r="16" spans="1:7" ht="12.75">
      <c r="A16" s="5" t="s">
        <v>16</v>
      </c>
      <c r="B16" s="6"/>
      <c r="C16" s="32"/>
      <c r="D16" s="6"/>
      <c r="E16" s="106">
        <v>6450969.551290245</v>
      </c>
      <c r="F16" s="32">
        <v>3225484.7756451224</v>
      </c>
      <c r="G16" s="6">
        <v>1029909.3581753006</v>
      </c>
    </row>
    <row r="17" spans="1:7" ht="12.75">
      <c r="A17" s="5" t="s">
        <v>17</v>
      </c>
      <c r="B17" s="6"/>
      <c r="C17" s="32"/>
      <c r="D17" s="6"/>
      <c r="E17" s="106">
        <v>0</v>
      </c>
      <c r="F17" s="32">
        <v>3225484.7756451224</v>
      </c>
      <c r="G17" s="32">
        <v>3225484.7756451224</v>
      </c>
    </row>
    <row r="18" spans="1:7" ht="12.75">
      <c r="A18" s="5" t="s">
        <v>18</v>
      </c>
      <c r="B18" s="6"/>
      <c r="C18" s="32"/>
      <c r="D18" s="6"/>
      <c r="E18" s="106">
        <v>6450969.551290245</v>
      </c>
      <c r="F18" s="32">
        <v>3225484.7756451224</v>
      </c>
      <c r="G18" s="32">
        <v>3225484.7756451224</v>
      </c>
    </row>
    <row r="19" spans="1:7" ht="12.75">
      <c r="A19" s="5" t="s">
        <v>19</v>
      </c>
      <c r="B19" s="6"/>
      <c r="C19" s="32"/>
      <c r="D19" s="6"/>
      <c r="E19" s="106">
        <v>0</v>
      </c>
      <c r="F19" s="32">
        <v>3225484.7756451224</v>
      </c>
      <c r="G19" s="32">
        <v>3225484.7756451224</v>
      </c>
    </row>
    <row r="20" spans="1:7" ht="12.75">
      <c r="A20" s="5" t="s">
        <v>20</v>
      </c>
      <c r="B20" s="6"/>
      <c r="C20" s="32"/>
      <c r="D20" s="6"/>
      <c r="E20" s="106">
        <v>5109467.610937555</v>
      </c>
      <c r="F20" s="32">
        <v>2554733.8054687777</v>
      </c>
      <c r="G20" s="32">
        <v>3225484.7756451224</v>
      </c>
    </row>
    <row r="21" spans="1:7" ht="12.75">
      <c r="A21" s="5" t="s">
        <v>21</v>
      </c>
      <c r="B21" s="6"/>
      <c r="C21" s="32"/>
      <c r="D21" s="6"/>
      <c r="E21" s="106">
        <v>0</v>
      </c>
      <c r="F21" s="32">
        <v>2554733.8054687777</v>
      </c>
      <c r="G21" s="32">
        <v>2554733.8054687777</v>
      </c>
    </row>
    <row r="22" spans="1:7" ht="12.75">
      <c r="A22" s="5" t="s">
        <v>22</v>
      </c>
      <c r="B22" s="6"/>
      <c r="C22" s="32"/>
      <c r="D22" s="6"/>
      <c r="E22" s="106">
        <v>5109467.610937555</v>
      </c>
      <c r="F22" s="32">
        <v>2554733.8054687777</v>
      </c>
      <c r="G22" s="32">
        <v>2554733.8054687777</v>
      </c>
    </row>
    <row r="23" spans="1:7" ht="12.75">
      <c r="A23" s="5" t="s">
        <v>23</v>
      </c>
      <c r="B23" s="6"/>
      <c r="C23" s="52"/>
      <c r="D23" s="6"/>
      <c r="E23" s="106">
        <v>0</v>
      </c>
      <c r="F23" s="52">
        <v>2554733.8054687777</v>
      </c>
      <c r="G23" s="32">
        <v>2554733.8054687777</v>
      </c>
    </row>
    <row r="24" spans="1:7" ht="12.75">
      <c r="A24" s="5" t="s">
        <v>24</v>
      </c>
      <c r="B24" s="6"/>
      <c r="C24" s="6"/>
      <c r="D24" s="6"/>
      <c r="E24" s="106">
        <v>5109467.610937555</v>
      </c>
      <c r="F24" s="6">
        <v>2554733.8054687777</v>
      </c>
      <c r="G24" s="52">
        <v>2554733.8054687777</v>
      </c>
    </row>
    <row r="25" spans="1:7" ht="12.75">
      <c r="A25" s="5" t="s">
        <v>25</v>
      </c>
      <c r="B25" s="6"/>
      <c r="C25" s="6"/>
      <c r="D25" s="6"/>
      <c r="E25" s="106">
        <v>0</v>
      </c>
      <c r="F25" s="6">
        <v>2554733.8054687777</v>
      </c>
      <c r="G25" s="6">
        <v>2554733.8054687777</v>
      </c>
    </row>
    <row r="26" spans="1:7" ht="12.75">
      <c r="A26" s="5" t="s">
        <v>26</v>
      </c>
      <c r="B26" s="6"/>
      <c r="C26" s="6"/>
      <c r="D26" s="6"/>
      <c r="E26" s="106">
        <v>5109467.610937555</v>
      </c>
      <c r="F26" s="6">
        <v>2554733.8054687777</v>
      </c>
      <c r="G26" s="6">
        <v>2554733.8054687777</v>
      </c>
    </row>
    <row r="27" spans="1:7" ht="12.75">
      <c r="A27" s="5" t="s">
        <v>27</v>
      </c>
      <c r="B27" s="6"/>
      <c r="C27" s="6"/>
      <c r="D27" s="6"/>
      <c r="E27" s="106">
        <v>0</v>
      </c>
      <c r="F27" s="6">
        <v>2554733.8054687777</v>
      </c>
      <c r="G27" s="6">
        <v>2554733.8054687777</v>
      </c>
    </row>
    <row r="28" spans="1:7" ht="12.75">
      <c r="A28" s="5" t="s">
        <v>28</v>
      </c>
      <c r="C28" s="6"/>
      <c r="D28" s="6"/>
      <c r="E28" s="106">
        <v>5109467.610937555</v>
      </c>
      <c r="F28" s="6">
        <v>2554733.8054687777</v>
      </c>
      <c r="G28" s="6">
        <v>2554733.8054687777</v>
      </c>
    </row>
    <row r="29" spans="1:7" ht="12.75">
      <c r="A29" s="5" t="s">
        <v>29</v>
      </c>
      <c r="C29" s="6"/>
      <c r="D29" s="6"/>
      <c r="E29" s="106">
        <v>0</v>
      </c>
      <c r="F29" s="6">
        <v>2554733.8054687777</v>
      </c>
      <c r="G29" s="6">
        <v>2554733.8054687777</v>
      </c>
    </row>
    <row r="30" spans="1:7" ht="12.75">
      <c r="A30" s="5" t="s">
        <v>30</v>
      </c>
      <c r="C30" s="6"/>
      <c r="D30" s="6"/>
      <c r="E30" s="106">
        <v>5109467.610937555</v>
      </c>
      <c r="F30" s="6">
        <v>2554733.8054687777</v>
      </c>
      <c r="G30" s="6">
        <v>2554733.8054687777</v>
      </c>
    </row>
    <row r="31" spans="1:7" ht="12.75">
      <c r="A31" s="5" t="s">
        <v>31</v>
      </c>
      <c r="C31" s="6"/>
      <c r="D31" s="6"/>
      <c r="E31" s="106">
        <v>0</v>
      </c>
      <c r="F31" s="6">
        <v>2554733.8054687777</v>
      </c>
      <c r="G31" s="6">
        <v>2554733.8054687777</v>
      </c>
    </row>
    <row r="32" spans="1:7" ht="12.75">
      <c r="A32" s="5" t="s">
        <v>32</v>
      </c>
      <c r="C32" s="52"/>
      <c r="D32" s="6"/>
      <c r="E32" s="107">
        <v>2554733.8054687777</v>
      </c>
      <c r="F32" s="52">
        <v>1277366.9027343888</v>
      </c>
      <c r="G32" s="6">
        <v>2554733.8054687777</v>
      </c>
    </row>
    <row r="33" spans="1:7" ht="12.75">
      <c r="A33" s="5" t="s">
        <v>33</v>
      </c>
      <c r="C33" s="52"/>
      <c r="D33" s="6"/>
      <c r="E33" s="106">
        <v>0</v>
      </c>
      <c r="F33" s="52">
        <v>1277366.9027343888</v>
      </c>
      <c r="G33" s="52">
        <v>1277366.9027343888</v>
      </c>
    </row>
    <row r="34" spans="1:7" ht="12.75">
      <c r="A34" s="5" t="s">
        <v>34</v>
      </c>
      <c r="C34" s="52"/>
      <c r="D34" s="6"/>
      <c r="E34" s="107">
        <v>2554733.8054687777</v>
      </c>
      <c r="F34" s="52">
        <v>1277366.9027343888</v>
      </c>
      <c r="G34" s="52">
        <v>1277366.9027343888</v>
      </c>
    </row>
    <row r="35" spans="1:7" ht="12.75">
      <c r="A35" s="5" t="s">
        <v>35</v>
      </c>
      <c r="C35" s="52"/>
      <c r="D35" s="6"/>
      <c r="E35" s="106">
        <v>0</v>
      </c>
      <c r="F35" s="52">
        <v>1277366.9027343888</v>
      </c>
      <c r="G35" s="52">
        <v>1277366.9027343888</v>
      </c>
    </row>
    <row r="36" spans="1:7" ht="12.75">
      <c r="A36" s="5" t="s">
        <v>36</v>
      </c>
      <c r="C36" s="6"/>
      <c r="D36" s="6"/>
      <c r="E36" s="107">
        <v>1531867.5495186185</v>
      </c>
      <c r="F36" s="6">
        <v>765933.7747593092</v>
      </c>
      <c r="G36" s="52">
        <v>1277366.9027343888</v>
      </c>
    </row>
    <row r="37" spans="1:7" ht="12.75">
      <c r="A37" s="5" t="s">
        <v>37</v>
      </c>
      <c r="C37" s="6"/>
      <c r="D37" s="6"/>
      <c r="E37" s="106">
        <v>0</v>
      </c>
      <c r="F37" s="6">
        <v>765933.7747593092</v>
      </c>
      <c r="G37" s="6">
        <v>765933.7747593092</v>
      </c>
    </row>
    <row r="38" spans="1:7" ht="12.75">
      <c r="A38" s="5" t="s">
        <v>38</v>
      </c>
      <c r="C38" s="6"/>
      <c r="D38" s="6"/>
      <c r="E38" s="107">
        <v>1531867.5495186185</v>
      </c>
      <c r="F38" s="6">
        <v>765933.7747593092</v>
      </c>
      <c r="G38" s="6">
        <v>765933.7747593092</v>
      </c>
    </row>
    <row r="39" spans="1:7" ht="12.75">
      <c r="A39" s="5" t="s">
        <v>39</v>
      </c>
      <c r="C39" s="6"/>
      <c r="D39" s="6"/>
      <c r="E39" s="106">
        <v>0</v>
      </c>
      <c r="F39" s="6">
        <v>765933.7747593092</v>
      </c>
      <c r="G39" s="6">
        <v>765933.7747593092</v>
      </c>
    </row>
    <row r="40" spans="1:7" ht="12.75">
      <c r="A40" s="5" t="s">
        <v>40</v>
      </c>
      <c r="C40" s="6"/>
      <c r="D40" s="6"/>
      <c r="E40" s="107">
        <v>2554733.8054687777</v>
      </c>
      <c r="F40" s="6">
        <v>1277366.9027343888</v>
      </c>
      <c r="G40" s="6">
        <v>765933.7747593092</v>
      </c>
    </row>
    <row r="41" spans="1:7" ht="12.75">
      <c r="A41" s="5" t="s">
        <v>41</v>
      </c>
      <c r="C41" s="6"/>
      <c r="D41" s="6"/>
      <c r="E41" s="6"/>
      <c r="F41" s="6">
        <v>1277366.9027343888</v>
      </c>
      <c r="G41" s="6">
        <v>1277366.9027343888</v>
      </c>
    </row>
    <row r="42" spans="1:7" ht="12.75">
      <c r="A42" s="5" t="s">
        <v>42</v>
      </c>
      <c r="F42" s="6"/>
      <c r="G42" s="6">
        <v>1277366.9027343888</v>
      </c>
    </row>
    <row r="43" spans="1:7" ht="12.75">
      <c r="A43" s="5" t="s">
        <v>43</v>
      </c>
      <c r="F43" s="6"/>
      <c r="G43" s="6"/>
    </row>
    <row r="44" ht="12.75">
      <c r="F44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C48" s="6"/>
      <c r="D48" s="6"/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C49" s="6"/>
      <c r="D49" s="6"/>
      <c r="E49" s="6">
        <f aca="true" t="shared" si="0" ref="E49:E83">E48+E9</f>
        <v>0</v>
      </c>
      <c r="F49" s="6">
        <f aca="true" t="shared" si="1" ref="F49:F83">F48+F9</f>
        <v>0</v>
      </c>
      <c r="G49" s="6">
        <f aca="true" t="shared" si="2" ref="G49:G83">G48+G9</f>
        <v>0</v>
      </c>
    </row>
    <row r="50" spans="1:7" ht="12.75">
      <c r="A50" s="5" t="s">
        <v>10</v>
      </c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1018002.5871369189</v>
      </c>
      <c r="F53" s="6">
        <f t="shared" si="1"/>
        <v>509001.29356845847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1685818.7163506032</v>
      </c>
      <c r="F54" s="6">
        <f t="shared" si="1"/>
        <v>740909.3581753005</v>
      </c>
      <c r="G54" s="6">
        <f t="shared" si="2"/>
        <v>509001.29356845847</v>
      </c>
    </row>
    <row r="55" spans="1:7" ht="12.75">
      <c r="A55" s="5" t="s">
        <v>15</v>
      </c>
      <c r="B55" s="6"/>
      <c r="C55" s="6"/>
      <c r="D55" s="6"/>
      <c r="E55" s="6">
        <f t="shared" si="0"/>
        <v>1770818.7163506032</v>
      </c>
      <c r="F55" s="6">
        <f t="shared" si="1"/>
        <v>1770818.716350601</v>
      </c>
      <c r="G55" s="6">
        <f t="shared" si="2"/>
        <v>740909.3581753005</v>
      </c>
    </row>
    <row r="56" spans="1:7" ht="12.75">
      <c r="A56" s="5" t="s">
        <v>16</v>
      </c>
      <c r="B56" s="6"/>
      <c r="C56" s="6"/>
      <c r="D56" s="6"/>
      <c r="E56" s="6">
        <f t="shared" si="0"/>
        <v>8221788.267640848</v>
      </c>
      <c r="F56" s="6">
        <f t="shared" si="1"/>
        <v>4996303.491995724</v>
      </c>
      <c r="G56" s="6">
        <f t="shared" si="2"/>
        <v>1770818.716350601</v>
      </c>
    </row>
    <row r="57" spans="1:7" ht="12.75">
      <c r="A57" s="5" t="s">
        <v>17</v>
      </c>
      <c r="B57" s="6"/>
      <c r="C57" s="6"/>
      <c r="D57" s="6"/>
      <c r="E57" s="6">
        <f t="shared" si="0"/>
        <v>8221788.267640848</v>
      </c>
      <c r="F57" s="6">
        <f t="shared" si="1"/>
        <v>8221788.267640846</v>
      </c>
      <c r="G57" s="6">
        <f t="shared" si="2"/>
        <v>4996303.491995724</v>
      </c>
    </row>
    <row r="58" spans="1:7" ht="12.75">
      <c r="A58" s="5" t="s">
        <v>18</v>
      </c>
      <c r="B58" s="6"/>
      <c r="C58" s="6"/>
      <c r="D58" s="6"/>
      <c r="E58" s="6">
        <f t="shared" si="0"/>
        <v>14672757.818931092</v>
      </c>
      <c r="F58" s="6">
        <f t="shared" si="1"/>
        <v>11447273.043285968</v>
      </c>
      <c r="G58" s="6">
        <f t="shared" si="2"/>
        <v>8221788.267640846</v>
      </c>
    </row>
    <row r="59" spans="1:7" ht="12.75">
      <c r="A59" s="5" t="s">
        <v>19</v>
      </c>
      <c r="B59" s="6"/>
      <c r="C59" s="6"/>
      <c r="D59" s="6"/>
      <c r="E59" s="6">
        <f t="shared" si="0"/>
        <v>14672757.818931092</v>
      </c>
      <c r="F59" s="6">
        <f t="shared" si="1"/>
        <v>14672757.81893109</v>
      </c>
      <c r="G59" s="6">
        <f t="shared" si="2"/>
        <v>11447273.043285968</v>
      </c>
    </row>
    <row r="60" spans="1:7" ht="12.75">
      <c r="A60" s="5" t="s">
        <v>20</v>
      </c>
      <c r="B60" s="6"/>
      <c r="C60" s="6"/>
      <c r="D60" s="6"/>
      <c r="E60" s="6">
        <f t="shared" si="0"/>
        <v>19782225.429868646</v>
      </c>
      <c r="F60" s="6">
        <f t="shared" si="1"/>
        <v>17227491.624399867</v>
      </c>
      <c r="G60" s="6">
        <f t="shared" si="2"/>
        <v>14672757.81893109</v>
      </c>
    </row>
    <row r="61" spans="1:7" ht="12.75">
      <c r="A61" s="5" t="s">
        <v>21</v>
      </c>
      <c r="B61" s="6"/>
      <c r="C61" s="6"/>
      <c r="D61" s="6"/>
      <c r="E61" s="6">
        <f t="shared" si="0"/>
        <v>19782225.429868646</v>
      </c>
      <c r="F61" s="6">
        <f t="shared" si="1"/>
        <v>19782225.429868646</v>
      </c>
      <c r="G61" s="6">
        <f t="shared" si="2"/>
        <v>17227491.624399867</v>
      </c>
    </row>
    <row r="62" spans="1:7" ht="12.75">
      <c r="A62" s="5" t="s">
        <v>22</v>
      </c>
      <c r="B62" s="6"/>
      <c r="C62" s="6"/>
      <c r="D62" s="6"/>
      <c r="E62" s="6">
        <f t="shared" si="0"/>
        <v>24891693.0408062</v>
      </c>
      <c r="F62" s="6">
        <f t="shared" si="1"/>
        <v>22336959.235337425</v>
      </c>
      <c r="G62" s="6">
        <f t="shared" si="2"/>
        <v>19782225.429868646</v>
      </c>
    </row>
    <row r="63" spans="1:7" ht="12.75">
      <c r="A63" s="5" t="s">
        <v>23</v>
      </c>
      <c r="B63" s="6"/>
      <c r="C63" s="6"/>
      <c r="D63" s="6"/>
      <c r="E63" s="6">
        <f t="shared" si="0"/>
        <v>24891693.0408062</v>
      </c>
      <c r="F63" s="6">
        <f t="shared" si="1"/>
        <v>24891693.040806204</v>
      </c>
      <c r="G63" s="6">
        <f t="shared" si="2"/>
        <v>22336959.235337425</v>
      </c>
    </row>
    <row r="64" spans="1:7" ht="12.75">
      <c r="A64" s="5" t="s">
        <v>24</v>
      </c>
      <c r="B64" s="6"/>
      <c r="C64" s="6"/>
      <c r="D64" s="6"/>
      <c r="E64" s="6">
        <f t="shared" si="0"/>
        <v>30001160.651743755</v>
      </c>
      <c r="F64" s="6">
        <f t="shared" si="1"/>
        <v>27446426.846274983</v>
      </c>
      <c r="G64" s="6">
        <f t="shared" si="2"/>
        <v>24891693.040806204</v>
      </c>
    </row>
    <row r="65" spans="1:7" ht="12.75">
      <c r="A65" s="5" t="s">
        <v>25</v>
      </c>
      <c r="B65" s="6"/>
      <c r="C65" s="6"/>
      <c r="D65" s="6"/>
      <c r="E65" s="6">
        <f t="shared" si="0"/>
        <v>30001160.651743755</v>
      </c>
      <c r="F65" s="6">
        <f t="shared" si="1"/>
        <v>30001160.651743762</v>
      </c>
      <c r="G65" s="6">
        <f t="shared" si="2"/>
        <v>27446426.846274983</v>
      </c>
    </row>
    <row r="66" spans="1:7" ht="12.75">
      <c r="A66" s="5" t="s">
        <v>26</v>
      </c>
      <c r="B66" s="6"/>
      <c r="C66" s="6"/>
      <c r="D66" s="6"/>
      <c r="E66" s="6">
        <f t="shared" si="0"/>
        <v>35110628.26268131</v>
      </c>
      <c r="F66" s="6">
        <f t="shared" si="1"/>
        <v>32555894.45721254</v>
      </c>
      <c r="G66" s="6">
        <f t="shared" si="2"/>
        <v>30001160.651743762</v>
      </c>
    </row>
    <row r="67" spans="1:7" ht="12.75">
      <c r="A67" s="5" t="s">
        <v>27</v>
      </c>
      <c r="B67" s="6"/>
      <c r="C67" s="6"/>
      <c r="D67" s="6"/>
      <c r="E67" s="6">
        <f t="shared" si="0"/>
        <v>35110628.26268131</v>
      </c>
      <c r="F67" s="6">
        <f t="shared" si="1"/>
        <v>35110628.26268132</v>
      </c>
      <c r="G67" s="6">
        <f t="shared" si="2"/>
        <v>32555894.45721254</v>
      </c>
    </row>
    <row r="68" spans="1:7" ht="12.75">
      <c r="A68" s="5" t="s">
        <v>28</v>
      </c>
      <c r="B68" s="6"/>
      <c r="C68" s="6"/>
      <c r="D68" s="6"/>
      <c r="E68" s="6">
        <f t="shared" si="0"/>
        <v>40220095.87361887</v>
      </c>
      <c r="F68" s="6">
        <f t="shared" si="1"/>
        <v>37665362.068150096</v>
      </c>
      <c r="G68" s="6">
        <f t="shared" si="2"/>
        <v>35110628.26268132</v>
      </c>
    </row>
    <row r="69" spans="1:7" ht="12.75">
      <c r="A69" s="5" t="s">
        <v>29</v>
      </c>
      <c r="B69" s="6"/>
      <c r="C69" s="6"/>
      <c r="D69" s="6"/>
      <c r="E69" s="6">
        <f t="shared" si="0"/>
        <v>40220095.87361887</v>
      </c>
      <c r="F69" s="6">
        <f t="shared" si="1"/>
        <v>40220095.87361887</v>
      </c>
      <c r="G69" s="6">
        <f t="shared" si="2"/>
        <v>37665362.068150096</v>
      </c>
    </row>
    <row r="70" spans="1:7" ht="12.75">
      <c r="A70" s="5" t="s">
        <v>30</v>
      </c>
      <c r="B70" s="6"/>
      <c r="C70" s="6"/>
      <c r="D70" s="6"/>
      <c r="E70" s="6">
        <f t="shared" si="0"/>
        <v>45329563.48455643</v>
      </c>
      <c r="F70" s="6">
        <f t="shared" si="1"/>
        <v>42774829.67908765</v>
      </c>
      <c r="G70" s="6">
        <f t="shared" si="2"/>
        <v>40220095.87361887</v>
      </c>
    </row>
    <row r="71" spans="1:7" ht="12.75">
      <c r="A71" s="5" t="s">
        <v>31</v>
      </c>
      <c r="B71" s="6"/>
      <c r="C71" s="6"/>
      <c r="D71" s="6"/>
      <c r="E71" s="6">
        <f t="shared" si="0"/>
        <v>45329563.48455643</v>
      </c>
      <c r="F71" s="6">
        <f t="shared" si="1"/>
        <v>45329563.48455642</v>
      </c>
      <c r="G71" s="6">
        <f t="shared" si="2"/>
        <v>42774829.67908765</v>
      </c>
    </row>
    <row r="72" spans="1:7" ht="12.75">
      <c r="A72" s="5" t="s">
        <v>32</v>
      </c>
      <c r="B72" s="6"/>
      <c r="C72" s="6"/>
      <c r="D72" s="6"/>
      <c r="E72" s="6">
        <f t="shared" si="0"/>
        <v>47884297.290025204</v>
      </c>
      <c r="F72" s="6">
        <f t="shared" si="1"/>
        <v>46606930.38729081</v>
      </c>
      <c r="G72" s="6">
        <f t="shared" si="2"/>
        <v>45329563.48455642</v>
      </c>
    </row>
    <row r="73" spans="1:7" ht="12.75">
      <c r="A73" s="5" t="s">
        <v>33</v>
      </c>
      <c r="B73" s="6"/>
      <c r="C73" s="6"/>
      <c r="D73" s="6"/>
      <c r="E73" s="6">
        <f t="shared" si="0"/>
        <v>47884297.290025204</v>
      </c>
      <c r="F73" s="6">
        <f t="shared" si="1"/>
        <v>47884297.290025204</v>
      </c>
      <c r="G73" s="6">
        <f t="shared" si="2"/>
        <v>46606930.38729081</v>
      </c>
    </row>
    <row r="74" spans="1:7" ht="12.75">
      <c r="A74" s="5" t="s">
        <v>34</v>
      </c>
      <c r="B74" s="6"/>
      <c r="C74" s="6"/>
      <c r="D74" s="6"/>
      <c r="E74" s="6">
        <f t="shared" si="0"/>
        <v>50439031.09549398</v>
      </c>
      <c r="F74" s="6">
        <f t="shared" si="1"/>
        <v>49161664.192759596</v>
      </c>
      <c r="G74" s="6">
        <f t="shared" si="2"/>
        <v>47884297.290025204</v>
      </c>
    </row>
    <row r="75" spans="1:7" ht="12.75">
      <c r="A75" s="5" t="s">
        <v>35</v>
      </c>
      <c r="B75" s="6"/>
      <c r="C75" s="6"/>
      <c r="D75" s="6"/>
      <c r="E75" s="6">
        <f t="shared" si="0"/>
        <v>50439031.09549398</v>
      </c>
      <c r="F75" s="6">
        <f t="shared" si="1"/>
        <v>50439031.09549399</v>
      </c>
      <c r="G75" s="6">
        <f t="shared" si="2"/>
        <v>49161664.192759596</v>
      </c>
    </row>
    <row r="76" spans="1:7" ht="12.75">
      <c r="A76" s="5" t="s">
        <v>36</v>
      </c>
      <c r="B76" s="6"/>
      <c r="C76" s="6"/>
      <c r="D76" s="6"/>
      <c r="E76" s="6">
        <f t="shared" si="0"/>
        <v>51970898.645012595</v>
      </c>
      <c r="F76" s="6">
        <f t="shared" si="1"/>
        <v>51204964.870253295</v>
      </c>
      <c r="G76" s="6">
        <f t="shared" si="2"/>
        <v>50439031.09549399</v>
      </c>
    </row>
    <row r="77" spans="1:7" ht="12.75">
      <c r="A77" s="5" t="s">
        <v>37</v>
      </c>
      <c r="B77" s="6"/>
      <c r="C77" s="6"/>
      <c r="D77" s="6"/>
      <c r="E77" s="6">
        <f t="shared" si="0"/>
        <v>51970898.645012595</v>
      </c>
      <c r="F77" s="6">
        <f t="shared" si="1"/>
        <v>51970898.6450126</v>
      </c>
      <c r="G77" s="6">
        <f t="shared" si="2"/>
        <v>51204964.870253295</v>
      </c>
    </row>
    <row r="78" spans="1:7" ht="12.75">
      <c r="A78" s="5" t="s">
        <v>38</v>
      </c>
      <c r="B78" s="6"/>
      <c r="C78" s="6"/>
      <c r="D78" s="6"/>
      <c r="E78" s="6">
        <f t="shared" si="0"/>
        <v>53502766.19453121</v>
      </c>
      <c r="F78" s="6">
        <f t="shared" si="1"/>
        <v>52736832.41977191</v>
      </c>
      <c r="G78" s="6">
        <f t="shared" si="2"/>
        <v>51970898.6450126</v>
      </c>
    </row>
    <row r="79" spans="1:7" ht="12.75">
      <c r="A79" s="5" t="s">
        <v>39</v>
      </c>
      <c r="B79" s="6"/>
      <c r="C79" s="6"/>
      <c r="D79" s="6"/>
      <c r="E79" s="6">
        <f t="shared" si="0"/>
        <v>53502766.19453121</v>
      </c>
      <c r="F79" s="6">
        <f t="shared" si="1"/>
        <v>53502766.19453122</v>
      </c>
      <c r="G79" s="6">
        <f t="shared" si="2"/>
        <v>52736832.41977191</v>
      </c>
    </row>
    <row r="80" spans="1:7" ht="12.75">
      <c r="A80" s="5" t="s">
        <v>40</v>
      </c>
      <c r="B80" s="6"/>
      <c r="C80" s="6"/>
      <c r="D80" s="6"/>
      <c r="E80" s="6">
        <f t="shared" si="0"/>
        <v>56057499.999999985</v>
      </c>
      <c r="F80" s="6">
        <f t="shared" si="1"/>
        <v>54780133.09726561</v>
      </c>
      <c r="G80" s="6">
        <f t="shared" si="2"/>
        <v>53502766.19453122</v>
      </c>
    </row>
    <row r="81" spans="1:7" ht="12.75">
      <c r="A81" s="5" t="s">
        <v>41</v>
      </c>
      <c r="B81" s="6"/>
      <c r="C81" s="6"/>
      <c r="D81" s="6"/>
      <c r="E81" s="6">
        <f t="shared" si="0"/>
        <v>56057499.999999985</v>
      </c>
      <c r="F81" s="6">
        <f t="shared" si="1"/>
        <v>56057500</v>
      </c>
      <c r="G81" s="6">
        <f t="shared" si="2"/>
        <v>54780133.09726561</v>
      </c>
    </row>
    <row r="82" spans="1:7" ht="12.75">
      <c r="A82" s="5" t="s">
        <v>42</v>
      </c>
      <c r="B82" s="6"/>
      <c r="C82" s="6"/>
      <c r="D82" s="6"/>
      <c r="E82" s="6">
        <f t="shared" si="0"/>
        <v>56057499.999999985</v>
      </c>
      <c r="F82" s="6">
        <f t="shared" si="1"/>
        <v>56057500</v>
      </c>
      <c r="G82" s="6">
        <f t="shared" si="2"/>
        <v>56057500</v>
      </c>
    </row>
    <row r="83" spans="1:7" ht="12.75">
      <c r="A83" s="5" t="s">
        <v>43</v>
      </c>
      <c r="B83" s="6"/>
      <c r="C83" s="6"/>
      <c r="D83" s="6"/>
      <c r="E83" s="6">
        <f t="shared" si="0"/>
        <v>56057499.999999985</v>
      </c>
      <c r="F83" s="6">
        <f t="shared" si="1"/>
        <v>56057500</v>
      </c>
      <c r="G83" s="6">
        <f t="shared" si="2"/>
        <v>56057500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130" zoomScaleSheetLayoutView="130" workbookViewId="0" topLeftCell="A55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76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75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22">
        <v>256000000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51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51">
        <v>0</v>
      </c>
      <c r="G14" s="51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51">
        <v>0</v>
      </c>
      <c r="G15" s="51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6">
        <v>0</v>
      </c>
      <c r="G16" s="51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6">
        <v>0</v>
      </c>
      <c r="G17" s="6">
        <v>0</v>
      </c>
    </row>
    <row r="18" spans="1:7" ht="12.75">
      <c r="A18" s="5" t="s">
        <v>18</v>
      </c>
      <c r="B18" s="6"/>
      <c r="C18" s="6"/>
      <c r="D18" s="6"/>
      <c r="E18" s="32">
        <v>0</v>
      </c>
      <c r="F18" s="6">
        <v>0</v>
      </c>
      <c r="G18" s="6">
        <v>0</v>
      </c>
    </row>
    <row r="19" spans="1:7" ht="12.75">
      <c r="A19" s="5" t="s">
        <v>19</v>
      </c>
      <c r="B19" s="6"/>
      <c r="C19" s="6"/>
      <c r="D19" s="6"/>
      <c r="E19" s="22"/>
      <c r="F19" s="6">
        <v>0</v>
      </c>
      <c r="G19" s="6">
        <v>0</v>
      </c>
    </row>
    <row r="20" spans="1:7" ht="12.75">
      <c r="A20" s="5" t="s">
        <v>20</v>
      </c>
      <c r="B20" s="6"/>
      <c r="C20" s="6"/>
      <c r="D20" s="6"/>
      <c r="E20" s="22">
        <v>256000000</v>
      </c>
      <c r="F20" s="52">
        <v>0</v>
      </c>
      <c r="G20" s="6">
        <v>0</v>
      </c>
    </row>
    <row r="21" spans="1:7" ht="12.75">
      <c r="A21" s="5" t="s">
        <v>21</v>
      </c>
      <c r="B21" s="6"/>
      <c r="C21" s="6"/>
      <c r="D21" s="6"/>
      <c r="E21" s="32"/>
      <c r="F21" s="6">
        <v>25600000</v>
      </c>
      <c r="G21" s="52">
        <v>0</v>
      </c>
    </row>
    <row r="22" spans="1:7" ht="12.75">
      <c r="A22" s="5" t="s">
        <v>22</v>
      </c>
      <c r="B22" s="6"/>
      <c r="C22" s="6"/>
      <c r="D22" s="6"/>
      <c r="E22" s="22"/>
      <c r="F22" s="6">
        <v>12800000</v>
      </c>
      <c r="G22" s="6">
        <v>25600000</v>
      </c>
    </row>
    <row r="23" spans="1:7" ht="12.75">
      <c r="A23" s="5" t="s">
        <v>23</v>
      </c>
      <c r="B23" s="6"/>
      <c r="C23" s="6"/>
      <c r="D23" s="6"/>
      <c r="E23" s="32"/>
      <c r="F23" s="6">
        <v>12800000</v>
      </c>
      <c r="G23" s="6">
        <v>12800000</v>
      </c>
    </row>
    <row r="24" spans="1:7" ht="12.75">
      <c r="A24" s="5" t="s">
        <v>24</v>
      </c>
      <c r="B24" s="6"/>
      <c r="C24" s="6"/>
      <c r="D24" s="6"/>
      <c r="E24" s="6"/>
      <c r="F24" s="6">
        <v>12800000</v>
      </c>
      <c r="G24" s="6">
        <v>12800000</v>
      </c>
    </row>
    <row r="25" spans="1:7" ht="12.75">
      <c r="A25" s="5" t="s">
        <v>25</v>
      </c>
      <c r="B25" s="6"/>
      <c r="C25" s="6"/>
      <c r="D25" s="6"/>
      <c r="E25" s="6"/>
      <c r="F25" s="6">
        <v>12800000</v>
      </c>
      <c r="G25" s="6">
        <v>12800000</v>
      </c>
    </row>
    <row r="26" spans="1:7" ht="12.75">
      <c r="A26" s="5" t="s">
        <v>26</v>
      </c>
      <c r="B26" s="6"/>
      <c r="C26" s="6"/>
      <c r="D26" s="6"/>
      <c r="E26" s="6"/>
      <c r="F26" s="6">
        <v>12800000</v>
      </c>
      <c r="G26" s="6">
        <v>12800000</v>
      </c>
    </row>
    <row r="27" spans="1:7" ht="12.75">
      <c r="A27" s="5" t="s">
        <v>27</v>
      </c>
      <c r="B27" s="6"/>
      <c r="C27" s="6"/>
      <c r="D27" s="6"/>
      <c r="E27" s="6"/>
      <c r="F27" s="6">
        <v>12800000</v>
      </c>
      <c r="G27" s="6">
        <v>12800000</v>
      </c>
    </row>
    <row r="28" spans="1:7" ht="12.75">
      <c r="A28" s="5" t="s">
        <v>28</v>
      </c>
      <c r="C28" s="6"/>
      <c r="D28" s="6"/>
      <c r="F28" s="6">
        <v>12800000</v>
      </c>
      <c r="G28" s="6">
        <v>12800000</v>
      </c>
    </row>
    <row r="29" spans="1:7" ht="12.75">
      <c r="A29" s="5" t="s">
        <v>29</v>
      </c>
      <c r="C29" s="6"/>
      <c r="D29" s="6"/>
      <c r="F29" s="6">
        <v>12800000</v>
      </c>
      <c r="G29" s="6">
        <v>12800000</v>
      </c>
    </row>
    <row r="30" spans="1:7" ht="12.75">
      <c r="A30" s="5" t="s">
        <v>30</v>
      </c>
      <c r="C30" s="6"/>
      <c r="D30" s="6"/>
      <c r="F30" s="6">
        <v>12800000</v>
      </c>
      <c r="G30" s="6">
        <v>12800000</v>
      </c>
    </row>
    <row r="31" spans="1:7" ht="12.75">
      <c r="A31" s="5" t="s">
        <v>31</v>
      </c>
      <c r="C31" s="6"/>
      <c r="D31" s="6"/>
      <c r="F31" s="6">
        <v>12800000</v>
      </c>
      <c r="G31" s="6">
        <v>12800000</v>
      </c>
    </row>
    <row r="32" spans="1:7" ht="12.75">
      <c r="A32" s="5" t="s">
        <v>32</v>
      </c>
      <c r="C32" s="6"/>
      <c r="D32" s="6"/>
      <c r="F32" s="6">
        <v>12800000</v>
      </c>
      <c r="G32" s="6">
        <v>12800000</v>
      </c>
    </row>
    <row r="33" spans="1:7" ht="12.75">
      <c r="A33" s="5" t="s">
        <v>33</v>
      </c>
      <c r="C33" s="6"/>
      <c r="D33" s="6"/>
      <c r="F33" s="6">
        <v>12800000</v>
      </c>
      <c r="G33" s="6">
        <v>12800000</v>
      </c>
    </row>
    <row r="34" spans="1:7" ht="12.75">
      <c r="A34" s="5" t="s">
        <v>34</v>
      </c>
      <c r="C34" s="6"/>
      <c r="D34" s="6"/>
      <c r="F34" s="6">
        <v>12800000</v>
      </c>
      <c r="G34" s="6">
        <v>12800000</v>
      </c>
    </row>
    <row r="35" spans="1:7" ht="12.75">
      <c r="A35" s="5" t="s">
        <v>35</v>
      </c>
      <c r="C35" s="6"/>
      <c r="D35" s="6"/>
      <c r="F35" s="6">
        <v>12800000</v>
      </c>
      <c r="G35" s="6">
        <v>12800000</v>
      </c>
    </row>
    <row r="36" spans="1:7" ht="12.75">
      <c r="A36" s="5" t="s">
        <v>36</v>
      </c>
      <c r="C36" s="6"/>
      <c r="D36" s="6"/>
      <c r="F36" s="6">
        <v>12800000</v>
      </c>
      <c r="G36" s="6">
        <v>12800000</v>
      </c>
    </row>
    <row r="37" spans="1:7" ht="12.75">
      <c r="A37" s="5" t="s">
        <v>37</v>
      </c>
      <c r="C37" s="6"/>
      <c r="D37" s="6"/>
      <c r="F37" s="6">
        <v>12800000</v>
      </c>
      <c r="G37" s="6">
        <v>12800000</v>
      </c>
    </row>
    <row r="38" spans="1:7" ht="12.75">
      <c r="A38" s="5" t="s">
        <v>38</v>
      </c>
      <c r="C38" s="6"/>
      <c r="D38" s="6"/>
      <c r="F38" s="6">
        <v>12800000</v>
      </c>
      <c r="G38" s="6">
        <v>12800000</v>
      </c>
    </row>
    <row r="39" spans="1:7" ht="12.75">
      <c r="A39" s="5" t="s">
        <v>39</v>
      </c>
      <c r="C39" s="6"/>
      <c r="D39" s="6"/>
      <c r="F39" s="6">
        <v>6400000</v>
      </c>
      <c r="G39" s="6">
        <v>12800000</v>
      </c>
    </row>
    <row r="40" spans="1:7" ht="12.75">
      <c r="A40" s="5" t="s">
        <v>40</v>
      </c>
      <c r="C40" s="6"/>
      <c r="D40" s="6"/>
      <c r="F40" s="6">
        <v>6400000</v>
      </c>
      <c r="G40" s="6">
        <v>6400000</v>
      </c>
    </row>
    <row r="41" spans="1:7" ht="12.75">
      <c r="A41" s="5" t="s">
        <v>41</v>
      </c>
      <c r="C41" s="6"/>
      <c r="D41" s="6"/>
      <c r="F41" s="6"/>
      <c r="G41" s="6">
        <v>6400000</v>
      </c>
    </row>
    <row r="42" spans="1:7" ht="12.75">
      <c r="A42" s="5" t="s">
        <v>42</v>
      </c>
      <c r="C42" s="6"/>
      <c r="D42" s="6"/>
      <c r="F42" s="6"/>
      <c r="G42" s="6"/>
    </row>
    <row r="43" spans="1:7" ht="12.75">
      <c r="A43" s="5" t="s">
        <v>43</v>
      </c>
      <c r="F43" s="6"/>
      <c r="G43" s="6"/>
    </row>
    <row r="44" ht="12.75">
      <c r="F44" s="6"/>
    </row>
    <row r="45" ht="12.75">
      <c r="A45" t="s">
        <v>74</v>
      </c>
    </row>
    <row r="47" spans="1:7" ht="25.5">
      <c r="A47" s="4" t="s">
        <v>4</v>
      </c>
      <c r="B47" s="4" t="s">
        <v>5</v>
      </c>
      <c r="C47" s="4" t="s">
        <v>6</v>
      </c>
      <c r="D47" s="4" t="s">
        <v>7</v>
      </c>
      <c r="E47" s="16" t="s">
        <v>44</v>
      </c>
      <c r="F47" s="7" t="s">
        <v>45</v>
      </c>
      <c r="G47" s="7" t="s">
        <v>46</v>
      </c>
    </row>
    <row r="48" spans="1:7" ht="12.75">
      <c r="A48" s="5" t="s">
        <v>8</v>
      </c>
      <c r="B48">
        <v>0</v>
      </c>
      <c r="C48" s="6">
        <v>0</v>
      </c>
      <c r="D48" s="6">
        <v>0</v>
      </c>
      <c r="E48" s="6">
        <f>E8</f>
        <v>0</v>
      </c>
      <c r="F48" s="6">
        <f>F8</f>
        <v>0</v>
      </c>
      <c r="G48" s="6">
        <f>G8</f>
        <v>0</v>
      </c>
    </row>
    <row r="49" spans="1:7" ht="12.75">
      <c r="A49" s="5" t="s">
        <v>9</v>
      </c>
      <c r="B49">
        <v>0</v>
      </c>
      <c r="C49" s="6">
        <v>0</v>
      </c>
      <c r="D49" s="6">
        <v>0</v>
      </c>
      <c r="E49" s="6">
        <f aca="true" t="shared" si="0" ref="E49:E66">E48+E9</f>
        <v>0</v>
      </c>
      <c r="F49" s="6">
        <f aca="true" t="shared" si="1" ref="F49:F66">F48+F9</f>
        <v>0</v>
      </c>
      <c r="G49" s="6">
        <f aca="true" t="shared" si="2" ref="G49:G66">G48+G9</f>
        <v>0</v>
      </c>
    </row>
    <row r="50" spans="1:7" ht="12.75">
      <c r="A50" s="5" t="s">
        <v>10</v>
      </c>
      <c r="B50">
        <v>0</v>
      </c>
      <c r="C50" s="6">
        <v>0</v>
      </c>
      <c r="D50" s="6"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11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12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13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14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15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16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17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18</v>
      </c>
      <c r="B58" s="6"/>
      <c r="C58" s="6"/>
      <c r="D58" s="6"/>
      <c r="E58" s="6">
        <f t="shared" si="0"/>
        <v>0</v>
      </c>
      <c r="F58" s="6">
        <f t="shared" si="1"/>
        <v>0</v>
      </c>
      <c r="G58" s="6">
        <f t="shared" si="2"/>
        <v>0</v>
      </c>
    </row>
    <row r="59" spans="1:7" ht="12.75">
      <c r="A59" s="5" t="s">
        <v>19</v>
      </c>
      <c r="B59" s="6"/>
      <c r="C59" s="6"/>
      <c r="D59" s="6"/>
      <c r="E59" s="6">
        <f t="shared" si="0"/>
        <v>0</v>
      </c>
      <c r="F59" s="6">
        <f t="shared" si="1"/>
        <v>0</v>
      </c>
      <c r="G59" s="6">
        <f t="shared" si="2"/>
        <v>0</v>
      </c>
    </row>
    <row r="60" spans="1:7" ht="12.75">
      <c r="A60" s="5" t="s">
        <v>20</v>
      </c>
      <c r="B60" s="6"/>
      <c r="C60" s="6"/>
      <c r="D60" s="6"/>
      <c r="E60" s="6">
        <f t="shared" si="0"/>
        <v>256000000</v>
      </c>
      <c r="F60" s="6">
        <f t="shared" si="1"/>
        <v>0</v>
      </c>
      <c r="G60" s="6">
        <f t="shared" si="2"/>
        <v>0</v>
      </c>
    </row>
    <row r="61" spans="1:7" ht="12.75">
      <c r="A61" s="5" t="s">
        <v>21</v>
      </c>
      <c r="B61" s="6"/>
      <c r="C61" s="6"/>
      <c r="D61" s="6"/>
      <c r="E61" s="6">
        <f t="shared" si="0"/>
        <v>256000000</v>
      </c>
      <c r="F61" s="6">
        <f t="shared" si="1"/>
        <v>25600000</v>
      </c>
      <c r="G61" s="6">
        <f t="shared" si="2"/>
        <v>0</v>
      </c>
    </row>
    <row r="62" spans="1:7" ht="12.75">
      <c r="A62" s="5" t="s">
        <v>22</v>
      </c>
      <c r="B62" s="6"/>
      <c r="C62" s="6"/>
      <c r="D62" s="6"/>
      <c r="E62" s="6">
        <f t="shared" si="0"/>
        <v>256000000</v>
      </c>
      <c r="F62" s="6">
        <f t="shared" si="1"/>
        <v>38400000</v>
      </c>
      <c r="G62" s="6">
        <f t="shared" si="2"/>
        <v>25600000</v>
      </c>
    </row>
    <row r="63" spans="1:7" ht="12.75">
      <c r="A63" s="5" t="s">
        <v>23</v>
      </c>
      <c r="B63" s="6"/>
      <c r="C63" s="6"/>
      <c r="D63" s="6"/>
      <c r="E63" s="6">
        <f t="shared" si="0"/>
        <v>256000000</v>
      </c>
      <c r="F63" s="6">
        <f t="shared" si="1"/>
        <v>51200000</v>
      </c>
      <c r="G63" s="6">
        <f t="shared" si="2"/>
        <v>38400000</v>
      </c>
    </row>
    <row r="64" spans="1:7" ht="12.75">
      <c r="A64" s="5" t="s">
        <v>24</v>
      </c>
      <c r="B64" s="6"/>
      <c r="C64" s="6"/>
      <c r="D64" s="6"/>
      <c r="E64" s="6">
        <f t="shared" si="0"/>
        <v>256000000</v>
      </c>
      <c r="F64" s="6">
        <f t="shared" si="1"/>
        <v>64000000</v>
      </c>
      <c r="G64" s="6">
        <f t="shared" si="2"/>
        <v>51200000</v>
      </c>
    </row>
    <row r="65" spans="1:7" ht="12.75">
      <c r="A65" s="5" t="s">
        <v>25</v>
      </c>
      <c r="B65" s="6"/>
      <c r="C65" s="6"/>
      <c r="D65" s="6"/>
      <c r="E65" s="6">
        <f t="shared" si="0"/>
        <v>256000000</v>
      </c>
      <c r="F65" s="6">
        <f t="shared" si="1"/>
        <v>76800000</v>
      </c>
      <c r="G65" s="6">
        <f t="shared" si="2"/>
        <v>64000000</v>
      </c>
    </row>
    <row r="66" spans="1:7" ht="12.75">
      <c r="A66" s="5" t="s">
        <v>26</v>
      </c>
      <c r="B66" s="6"/>
      <c r="C66" s="6"/>
      <c r="D66" s="6"/>
      <c r="E66" s="6">
        <f t="shared" si="0"/>
        <v>256000000</v>
      </c>
      <c r="F66" s="6">
        <f t="shared" si="1"/>
        <v>89600000</v>
      </c>
      <c r="G66" s="6">
        <f t="shared" si="2"/>
        <v>76800000</v>
      </c>
    </row>
    <row r="67" spans="1:7" ht="12.75">
      <c r="A67" s="5" t="s">
        <v>27</v>
      </c>
      <c r="B67" s="6"/>
      <c r="C67" s="6"/>
      <c r="D67" s="6"/>
      <c r="E67" s="6">
        <f aca="true" t="shared" si="3" ref="E67:E83">E66+E27</f>
        <v>256000000</v>
      </c>
      <c r="F67" s="6">
        <f aca="true" t="shared" si="4" ref="F67:F83">F66+F27</f>
        <v>102400000</v>
      </c>
      <c r="G67" s="6">
        <f aca="true" t="shared" si="5" ref="G67:G83">G66+G27</f>
        <v>89600000</v>
      </c>
    </row>
    <row r="68" spans="1:7" ht="12.75">
      <c r="A68" s="5" t="s">
        <v>28</v>
      </c>
      <c r="B68" s="6"/>
      <c r="C68" s="6"/>
      <c r="D68" s="6"/>
      <c r="E68" s="6">
        <f t="shared" si="3"/>
        <v>256000000</v>
      </c>
      <c r="F68" s="6">
        <f t="shared" si="4"/>
        <v>115200000</v>
      </c>
      <c r="G68" s="6">
        <f t="shared" si="5"/>
        <v>102400000</v>
      </c>
    </row>
    <row r="69" spans="1:7" ht="12.75">
      <c r="A69" s="5" t="s">
        <v>29</v>
      </c>
      <c r="B69" s="6"/>
      <c r="C69" s="6"/>
      <c r="D69" s="6"/>
      <c r="E69" s="6">
        <f t="shared" si="3"/>
        <v>256000000</v>
      </c>
      <c r="F69" s="6">
        <f t="shared" si="4"/>
        <v>128000000</v>
      </c>
      <c r="G69" s="6">
        <f t="shared" si="5"/>
        <v>115200000</v>
      </c>
    </row>
    <row r="70" spans="1:7" ht="12.75">
      <c r="A70" s="5" t="s">
        <v>30</v>
      </c>
      <c r="B70" s="6"/>
      <c r="C70" s="6"/>
      <c r="D70" s="6"/>
      <c r="E70" s="6">
        <f t="shared" si="3"/>
        <v>256000000</v>
      </c>
      <c r="F70" s="6">
        <f t="shared" si="4"/>
        <v>140800000</v>
      </c>
      <c r="G70" s="6">
        <f t="shared" si="5"/>
        <v>128000000</v>
      </c>
    </row>
    <row r="71" spans="1:7" ht="12.75">
      <c r="A71" s="5" t="s">
        <v>31</v>
      </c>
      <c r="B71" s="6"/>
      <c r="C71" s="6"/>
      <c r="D71" s="6"/>
      <c r="E71" s="6">
        <f t="shared" si="3"/>
        <v>256000000</v>
      </c>
      <c r="F71" s="6">
        <f t="shared" si="4"/>
        <v>153600000</v>
      </c>
      <c r="G71" s="6">
        <f t="shared" si="5"/>
        <v>140800000</v>
      </c>
    </row>
    <row r="72" spans="1:7" ht="12.75">
      <c r="A72" s="5" t="s">
        <v>32</v>
      </c>
      <c r="B72" s="6"/>
      <c r="C72" s="6"/>
      <c r="D72" s="6"/>
      <c r="E72" s="6">
        <f t="shared" si="3"/>
        <v>256000000</v>
      </c>
      <c r="F72" s="6">
        <f t="shared" si="4"/>
        <v>166400000</v>
      </c>
      <c r="G72" s="6">
        <f t="shared" si="5"/>
        <v>153600000</v>
      </c>
    </row>
    <row r="73" spans="1:7" ht="12.75">
      <c r="A73" s="5" t="s">
        <v>33</v>
      </c>
      <c r="B73" s="6"/>
      <c r="C73" s="6"/>
      <c r="D73" s="6"/>
      <c r="E73" s="6">
        <f t="shared" si="3"/>
        <v>256000000</v>
      </c>
      <c r="F73" s="6">
        <f t="shared" si="4"/>
        <v>179200000</v>
      </c>
      <c r="G73" s="6">
        <f t="shared" si="5"/>
        <v>166400000</v>
      </c>
    </row>
    <row r="74" spans="1:7" ht="12.75">
      <c r="A74" s="5" t="s">
        <v>34</v>
      </c>
      <c r="B74" s="6"/>
      <c r="C74" s="6"/>
      <c r="D74" s="6"/>
      <c r="E74" s="6">
        <f t="shared" si="3"/>
        <v>256000000</v>
      </c>
      <c r="F74" s="6">
        <f t="shared" si="4"/>
        <v>192000000</v>
      </c>
      <c r="G74" s="6">
        <f t="shared" si="5"/>
        <v>179200000</v>
      </c>
    </row>
    <row r="75" spans="1:7" ht="12.75">
      <c r="A75" s="5" t="s">
        <v>35</v>
      </c>
      <c r="B75" s="6"/>
      <c r="C75" s="6"/>
      <c r="D75" s="6"/>
      <c r="E75" s="6">
        <f t="shared" si="3"/>
        <v>256000000</v>
      </c>
      <c r="F75" s="6">
        <f t="shared" si="4"/>
        <v>204800000</v>
      </c>
      <c r="G75" s="6">
        <f t="shared" si="5"/>
        <v>192000000</v>
      </c>
    </row>
    <row r="76" spans="1:7" ht="12.75">
      <c r="A76" s="5" t="s">
        <v>36</v>
      </c>
      <c r="B76" s="6"/>
      <c r="C76" s="6"/>
      <c r="D76" s="6"/>
      <c r="E76" s="6">
        <f t="shared" si="3"/>
        <v>256000000</v>
      </c>
      <c r="F76" s="6">
        <f t="shared" si="4"/>
        <v>217600000</v>
      </c>
      <c r="G76" s="6">
        <f t="shared" si="5"/>
        <v>204800000</v>
      </c>
    </row>
    <row r="77" spans="1:7" ht="12.75">
      <c r="A77" s="5" t="s">
        <v>37</v>
      </c>
      <c r="B77" s="6"/>
      <c r="C77" s="6"/>
      <c r="D77" s="6"/>
      <c r="E77" s="6">
        <f t="shared" si="3"/>
        <v>256000000</v>
      </c>
      <c r="F77" s="6">
        <f t="shared" si="4"/>
        <v>230400000</v>
      </c>
      <c r="G77" s="6">
        <f t="shared" si="5"/>
        <v>217600000</v>
      </c>
    </row>
    <row r="78" spans="1:7" ht="12.75">
      <c r="A78" s="5" t="s">
        <v>38</v>
      </c>
      <c r="B78" s="6"/>
      <c r="C78" s="6"/>
      <c r="D78" s="6"/>
      <c r="E78" s="6">
        <f t="shared" si="3"/>
        <v>256000000</v>
      </c>
      <c r="F78" s="6">
        <f t="shared" si="4"/>
        <v>243200000</v>
      </c>
      <c r="G78" s="6">
        <f t="shared" si="5"/>
        <v>230400000</v>
      </c>
    </row>
    <row r="79" spans="1:7" ht="12.75">
      <c r="A79" s="5" t="s">
        <v>39</v>
      </c>
      <c r="B79" s="6"/>
      <c r="C79" s="6"/>
      <c r="D79" s="6"/>
      <c r="E79" s="6">
        <f t="shared" si="3"/>
        <v>256000000</v>
      </c>
      <c r="F79" s="6">
        <f t="shared" si="4"/>
        <v>249600000</v>
      </c>
      <c r="G79" s="6">
        <f t="shared" si="5"/>
        <v>243200000</v>
      </c>
    </row>
    <row r="80" spans="1:7" ht="12.75">
      <c r="A80" s="5" t="s">
        <v>40</v>
      </c>
      <c r="B80" s="6"/>
      <c r="C80" s="6"/>
      <c r="D80" s="6"/>
      <c r="E80" s="6">
        <f t="shared" si="3"/>
        <v>256000000</v>
      </c>
      <c r="F80" s="6">
        <f t="shared" si="4"/>
        <v>256000000</v>
      </c>
      <c r="G80" s="6">
        <f t="shared" si="5"/>
        <v>249600000</v>
      </c>
    </row>
    <row r="81" spans="1:7" ht="12.75">
      <c r="A81" s="5" t="s">
        <v>41</v>
      </c>
      <c r="B81" s="6"/>
      <c r="C81" s="6"/>
      <c r="D81" s="6"/>
      <c r="E81" s="6">
        <f t="shared" si="3"/>
        <v>256000000</v>
      </c>
      <c r="F81" s="6">
        <f t="shared" si="4"/>
        <v>256000000</v>
      </c>
      <c r="G81" s="6">
        <f t="shared" si="5"/>
        <v>256000000</v>
      </c>
    </row>
    <row r="82" spans="1:7" ht="12.75">
      <c r="A82" s="5" t="s">
        <v>42</v>
      </c>
      <c r="B82" s="6"/>
      <c r="C82" s="6"/>
      <c r="D82" s="6"/>
      <c r="E82" s="6">
        <f t="shared" si="3"/>
        <v>256000000</v>
      </c>
      <c r="F82" s="6">
        <f t="shared" si="4"/>
        <v>256000000</v>
      </c>
      <c r="G82" s="6">
        <f t="shared" si="5"/>
        <v>256000000</v>
      </c>
    </row>
    <row r="83" spans="1:7" ht="12.75">
      <c r="A83" s="5" t="s">
        <v>43</v>
      </c>
      <c r="B83" s="6"/>
      <c r="C83" s="6"/>
      <c r="D83" s="6"/>
      <c r="E83" s="6">
        <f t="shared" si="3"/>
        <v>256000000</v>
      </c>
      <c r="F83" s="6">
        <f t="shared" si="4"/>
        <v>256000000</v>
      </c>
      <c r="G83" s="6">
        <f t="shared" si="5"/>
        <v>256000000</v>
      </c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33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79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82</v>
      </c>
      <c r="F4" s="31" t="s">
        <v>72</v>
      </c>
    </row>
    <row r="5" spans="1:6" ht="15.75">
      <c r="A5" t="s">
        <v>90</v>
      </c>
      <c r="B5" s="32">
        <v>100000000</v>
      </c>
      <c r="F5" s="31"/>
    </row>
    <row r="6" spans="1:2" ht="12.75">
      <c r="A6" t="s">
        <v>80</v>
      </c>
      <c r="B6" s="32">
        <v>10500000</v>
      </c>
    </row>
    <row r="7" spans="1:9" ht="12.75">
      <c r="A7" s="118" t="s">
        <v>0</v>
      </c>
      <c r="B7" s="119"/>
      <c r="C7" s="120"/>
      <c r="D7" s="27" t="s">
        <v>115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81</v>
      </c>
      <c r="C8" s="21" t="s">
        <v>117</v>
      </c>
      <c r="D8" s="37"/>
      <c r="F8" s="45"/>
      <c r="G8" s="42" t="s">
        <v>70</v>
      </c>
      <c r="H8" s="43" t="s">
        <v>49</v>
      </c>
      <c r="I8" s="44" t="s">
        <v>50</v>
      </c>
    </row>
    <row r="9" spans="1:9" ht="15.75">
      <c r="A9" s="27"/>
      <c r="B9" s="28"/>
      <c r="C9" s="33"/>
      <c r="D9" s="36"/>
      <c r="F9" s="67" t="s">
        <v>69</v>
      </c>
      <c r="G9" s="70">
        <v>256000000</v>
      </c>
      <c r="H9" s="71">
        <f>G9/$G$13</f>
        <v>0.5517241379310345</v>
      </c>
      <c r="I9" s="76">
        <f>H9*$B$6</f>
        <v>5793103.448275862</v>
      </c>
    </row>
    <row r="10" spans="1:9" ht="12.75">
      <c r="A10" s="2">
        <v>2007</v>
      </c>
      <c r="B10" s="29">
        <v>28000000</v>
      </c>
      <c r="C10" s="34">
        <f aca="true" t="shared" si="0" ref="C10:C16">B10/$B$17</f>
        <v>0.0603448275862069</v>
      </c>
      <c r="D10" s="10">
        <f aca="true" t="shared" si="1" ref="D10:D16">C10*$B$5</f>
        <v>6034482.75862069</v>
      </c>
      <c r="F10" s="68" t="s">
        <v>51</v>
      </c>
      <c r="G10" s="73">
        <v>100000000</v>
      </c>
      <c r="H10" s="63">
        <f>G10/$G$13</f>
        <v>0.21551724137931033</v>
      </c>
      <c r="I10" s="77">
        <f>H10*$B$6</f>
        <v>2262931.0344827585</v>
      </c>
    </row>
    <row r="11" spans="1:9" ht="12.75">
      <c r="A11" s="2">
        <v>2008</v>
      </c>
      <c r="B11" s="29">
        <v>0</v>
      </c>
      <c r="C11" s="34">
        <f t="shared" si="0"/>
        <v>0</v>
      </c>
      <c r="D11" s="10">
        <f t="shared" si="1"/>
        <v>0</v>
      </c>
      <c r="F11" s="55" t="s">
        <v>52</v>
      </c>
      <c r="G11" s="54">
        <v>80000000</v>
      </c>
      <c r="H11" s="63">
        <f>G11/$G$13</f>
        <v>0.1724137931034483</v>
      </c>
      <c r="I11" s="49">
        <f>H11*$B$6</f>
        <v>1810344.827586207</v>
      </c>
    </row>
    <row r="12" spans="1:9" ht="12.75">
      <c r="A12" s="2">
        <v>2009</v>
      </c>
      <c r="B12" s="29">
        <v>80000000</v>
      </c>
      <c r="C12" s="34">
        <f t="shared" si="0"/>
        <v>0.1724137931034483</v>
      </c>
      <c r="D12" s="10">
        <f t="shared" si="1"/>
        <v>17241379.31034483</v>
      </c>
      <c r="F12" s="55" t="s">
        <v>83</v>
      </c>
      <c r="G12" s="54">
        <v>28000000</v>
      </c>
      <c r="H12" s="63">
        <f>G12/$G$13</f>
        <v>0.0603448275862069</v>
      </c>
      <c r="I12" s="49">
        <f>H12*$B$6</f>
        <v>633620.6896551724</v>
      </c>
    </row>
    <row r="13" spans="1:9" ht="12.75">
      <c r="A13" s="2">
        <v>2010</v>
      </c>
      <c r="B13" s="29">
        <v>90000000</v>
      </c>
      <c r="C13" s="34">
        <f t="shared" si="0"/>
        <v>0.1939655172413793</v>
      </c>
      <c r="D13" s="10">
        <f t="shared" si="1"/>
        <v>19396551.724137932</v>
      </c>
      <c r="F13" s="47" t="s">
        <v>53</v>
      </c>
      <c r="G13" s="46">
        <f>SUM(G9:G12)</f>
        <v>464000000</v>
      </c>
      <c r="H13" s="47"/>
      <c r="I13" s="59">
        <f>SUM(I9:I12)</f>
        <v>10500000</v>
      </c>
    </row>
    <row r="14" spans="1:4" ht="12.75">
      <c r="A14" s="2">
        <v>2011</v>
      </c>
      <c r="B14" s="29">
        <v>100000000</v>
      </c>
      <c r="C14" s="34">
        <f t="shared" si="0"/>
        <v>0.21551724137931033</v>
      </c>
      <c r="D14" s="10">
        <f t="shared" si="1"/>
        <v>21551724.137931034</v>
      </c>
    </row>
    <row r="15" spans="1:4" ht="12.75">
      <c r="A15" s="2">
        <v>2012</v>
      </c>
      <c r="B15" s="29">
        <v>105000000</v>
      </c>
      <c r="C15" s="34">
        <f t="shared" si="0"/>
        <v>0.22629310344827586</v>
      </c>
      <c r="D15" s="10">
        <f t="shared" si="1"/>
        <v>22629310.344827585</v>
      </c>
    </row>
    <row r="16" spans="1:4" ht="12.75">
      <c r="A16" s="2">
        <v>2013</v>
      </c>
      <c r="B16" s="29">
        <v>61000000</v>
      </c>
      <c r="C16" s="34">
        <f t="shared" si="0"/>
        <v>0.1314655172413793</v>
      </c>
      <c r="D16" s="10">
        <f t="shared" si="1"/>
        <v>13146551.72413793</v>
      </c>
    </row>
    <row r="17" spans="1:4" ht="12.75">
      <c r="A17" s="3" t="s">
        <v>3</v>
      </c>
      <c r="B17" s="30">
        <f>SUM(B10:B16)</f>
        <v>464000000</v>
      </c>
      <c r="C17" s="35"/>
      <c r="D17" s="11">
        <f>SUM(D10:D16)</f>
        <v>100000000</v>
      </c>
    </row>
    <row r="20" ht="15.75">
      <c r="A20" s="31" t="s">
        <v>84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2'!E47</f>
        <v>0</v>
      </c>
      <c r="F23" s="19">
        <f>'Project 2'!F47</f>
        <v>0</v>
      </c>
      <c r="G23" s="19">
        <f>'Project 2'!G47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2'!E48</f>
        <v>0</v>
      </c>
      <c r="F24" s="19">
        <f>'Project 2'!F48</f>
        <v>0</v>
      </c>
      <c r="G24" s="19">
        <f>'Project 2'!G48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2'!E49</f>
        <v>0</v>
      </c>
      <c r="F25" s="19">
        <f>'Project 2'!F49</f>
        <v>0</v>
      </c>
      <c r="G25" s="19">
        <f>'Project 2'!G49</f>
        <v>0</v>
      </c>
    </row>
    <row r="26" spans="1:7" ht="12.75">
      <c r="A26" s="5" t="s">
        <v>11</v>
      </c>
      <c r="B26" s="15">
        <f>D10</f>
        <v>6034482.75862069</v>
      </c>
      <c r="C26" s="15">
        <v>0</v>
      </c>
      <c r="D26" s="15">
        <v>0</v>
      </c>
      <c r="E26" s="19">
        <f>'Project 2'!E50</f>
        <v>0</v>
      </c>
      <c r="F26" s="19">
        <f>'Project 2'!F50</f>
        <v>0</v>
      </c>
      <c r="G26" s="19">
        <f>'Project 2'!G50</f>
        <v>0</v>
      </c>
    </row>
    <row r="27" spans="1:7" ht="12.75">
      <c r="A27" s="5" t="s">
        <v>12</v>
      </c>
      <c r="B27" s="15">
        <f>B26+D11</f>
        <v>6034482.75862069</v>
      </c>
      <c r="C27" s="15">
        <v>0</v>
      </c>
      <c r="D27" s="15">
        <v>0</v>
      </c>
      <c r="E27" s="19">
        <f>'Project 2'!E51</f>
        <v>0</v>
      </c>
      <c r="F27" s="19">
        <f>'Project 2'!F51</f>
        <v>0</v>
      </c>
      <c r="G27" s="19">
        <f>'Project 2'!G51</f>
        <v>0</v>
      </c>
    </row>
    <row r="28" spans="1:7" ht="12.75">
      <c r="A28" s="5" t="s">
        <v>13</v>
      </c>
      <c r="B28" s="15">
        <f>B27</f>
        <v>6034482.75862069</v>
      </c>
      <c r="C28" s="15">
        <v>0</v>
      </c>
      <c r="D28" s="15">
        <v>0</v>
      </c>
      <c r="E28" s="19">
        <f>'Project 2'!E52</f>
        <v>0</v>
      </c>
      <c r="F28" s="19">
        <f>'Project 2'!F52</f>
        <v>0</v>
      </c>
      <c r="G28" s="19">
        <f>'Project 2'!G52</f>
        <v>0</v>
      </c>
    </row>
    <row r="29" spans="1:7" ht="12.75">
      <c r="A29" s="5" t="s">
        <v>14</v>
      </c>
      <c r="B29" s="15">
        <f>B28</f>
        <v>6034482.75862069</v>
      </c>
      <c r="C29" s="15">
        <v>0</v>
      </c>
      <c r="D29" s="15">
        <v>0</v>
      </c>
      <c r="E29" s="19">
        <f>'Project 2'!E53</f>
        <v>0</v>
      </c>
      <c r="F29" s="19">
        <f>'Project 2'!F53</f>
        <v>0</v>
      </c>
      <c r="G29" s="19">
        <f>'Project 2'!G53</f>
        <v>0</v>
      </c>
    </row>
    <row r="30" spans="1:7" ht="12.75">
      <c r="A30" s="5" t="s">
        <v>15</v>
      </c>
      <c r="B30" s="15">
        <f>B29</f>
        <v>6034482.75862069</v>
      </c>
      <c r="C30" s="15">
        <v>0</v>
      </c>
      <c r="D30" s="15">
        <v>0</v>
      </c>
      <c r="E30" s="19">
        <f>'Project 2'!E54</f>
        <v>0</v>
      </c>
      <c r="F30" s="19">
        <f>'Project 2'!F54</f>
        <v>0</v>
      </c>
      <c r="G30" s="19">
        <f>'Project 2'!G54</f>
        <v>0</v>
      </c>
    </row>
    <row r="31" spans="1:7" ht="12.75">
      <c r="A31" s="5" t="s">
        <v>16</v>
      </c>
      <c r="B31" s="15">
        <f>B30+D12</f>
        <v>23275862.06896552</v>
      </c>
      <c r="C31" s="15">
        <v>0</v>
      </c>
      <c r="D31" s="15">
        <v>0</v>
      </c>
      <c r="E31" s="19">
        <f>'Project 2'!E55</f>
        <v>0</v>
      </c>
      <c r="F31" s="19">
        <f>'Project 2'!F55</f>
        <v>0</v>
      </c>
      <c r="G31" s="19">
        <f>'Project 2'!G55</f>
        <v>0</v>
      </c>
    </row>
    <row r="32" spans="1:7" ht="12.75">
      <c r="A32" s="5" t="s">
        <v>17</v>
      </c>
      <c r="B32" s="15">
        <f>B31</f>
        <v>23275862.06896552</v>
      </c>
      <c r="C32" s="15">
        <v>0</v>
      </c>
      <c r="D32" s="15">
        <v>0</v>
      </c>
      <c r="E32" s="19">
        <f>'Project 2'!E56</f>
        <v>0</v>
      </c>
      <c r="F32" s="19">
        <f>'Project 2'!F56</f>
        <v>0</v>
      </c>
      <c r="G32" s="19">
        <f>'Project 2'!G56</f>
        <v>0</v>
      </c>
    </row>
    <row r="33" spans="1:7" ht="12.75">
      <c r="A33" s="5" t="s">
        <v>18</v>
      </c>
      <c r="B33" s="15">
        <f>B32</f>
        <v>23275862.06896552</v>
      </c>
      <c r="C33" s="15">
        <v>0</v>
      </c>
      <c r="D33" s="15">
        <v>0</v>
      </c>
      <c r="E33" s="19">
        <f>'Project 2'!E57</f>
        <v>0</v>
      </c>
      <c r="F33" s="19">
        <f>'Project 2'!F57</f>
        <v>0</v>
      </c>
      <c r="G33" s="19">
        <f>'Project 2'!G57</f>
        <v>0</v>
      </c>
    </row>
    <row r="34" spans="1:7" ht="12.75">
      <c r="A34" s="5" t="s">
        <v>19</v>
      </c>
      <c r="B34" s="15">
        <f>B33</f>
        <v>23275862.06896552</v>
      </c>
      <c r="C34" s="15">
        <v>0</v>
      </c>
      <c r="D34" s="15">
        <v>0</v>
      </c>
      <c r="E34" s="19">
        <f>'Project 2'!E58</f>
        <v>0</v>
      </c>
      <c r="F34" s="19">
        <f>'Project 2'!F58</f>
        <v>0</v>
      </c>
      <c r="G34" s="19">
        <f>'Project 2'!G58</f>
        <v>0</v>
      </c>
    </row>
    <row r="35" spans="1:7" ht="12.75">
      <c r="A35" s="5" t="s">
        <v>20</v>
      </c>
      <c r="B35" s="15">
        <f>B34+D13</f>
        <v>42672413.79310346</v>
      </c>
      <c r="C35" s="15">
        <v>0</v>
      </c>
      <c r="D35" s="15">
        <v>0</v>
      </c>
      <c r="E35" s="19">
        <f>'Project 2'!E59</f>
        <v>0</v>
      </c>
      <c r="F35" s="19">
        <f>'Project 2'!F59</f>
        <v>0</v>
      </c>
      <c r="G35" s="19">
        <f>'Project 2'!G59</f>
        <v>0</v>
      </c>
    </row>
    <row r="36" spans="1:7" ht="12.75">
      <c r="A36" s="5" t="s">
        <v>21</v>
      </c>
      <c r="B36" s="15">
        <f>B35</f>
        <v>42672413.79310346</v>
      </c>
      <c r="C36" s="15">
        <v>0</v>
      </c>
      <c r="D36" s="15">
        <v>0</v>
      </c>
      <c r="E36" s="19">
        <f>'Project 2'!E60</f>
        <v>100000000</v>
      </c>
      <c r="F36" s="19">
        <f>'Project 2'!F60</f>
        <v>0</v>
      </c>
      <c r="G36" s="19">
        <f>'Project 2'!G60</f>
        <v>0</v>
      </c>
    </row>
    <row r="37" spans="1:7" ht="12.75">
      <c r="A37" s="5" t="s">
        <v>22</v>
      </c>
      <c r="B37" s="15">
        <f>B36</f>
        <v>42672413.79310346</v>
      </c>
      <c r="C37" s="15">
        <v>0</v>
      </c>
      <c r="D37" s="15">
        <v>0</v>
      </c>
      <c r="E37" s="19">
        <f>'Project 2'!E61</f>
        <v>100000000</v>
      </c>
      <c r="F37" s="19">
        <f>'Project 2'!F61</f>
        <v>10000000</v>
      </c>
      <c r="G37" s="19">
        <f>'Project 2'!G61</f>
        <v>0</v>
      </c>
    </row>
    <row r="38" spans="1:7" ht="12.75">
      <c r="A38" s="5" t="s">
        <v>23</v>
      </c>
      <c r="B38" s="15">
        <f>B37</f>
        <v>42672413.79310346</v>
      </c>
      <c r="C38" s="15">
        <f>B26</f>
        <v>6034482.75862069</v>
      </c>
      <c r="D38" s="15">
        <f>C38-$I$10</f>
        <v>3771551.724137931</v>
      </c>
      <c r="E38" s="19">
        <f>'Project 2'!E62</f>
        <v>100000000</v>
      </c>
      <c r="F38" s="19">
        <f>'Project 2'!F62</f>
        <v>15000000</v>
      </c>
      <c r="G38" s="19">
        <f>'Project 2'!G62</f>
        <v>10000000</v>
      </c>
    </row>
    <row r="39" spans="1:7" ht="12.75">
      <c r="A39" s="5" t="s">
        <v>24</v>
      </c>
      <c r="B39" s="15">
        <f>B38+D14</f>
        <v>64224137.93103449</v>
      </c>
      <c r="C39" s="15">
        <f>C38</f>
        <v>6034482.75862069</v>
      </c>
      <c r="D39" s="15">
        <f aca="true" t="shared" si="2" ref="D39:D57">C39-$I$10</f>
        <v>3771551.724137931</v>
      </c>
      <c r="E39" s="19">
        <f>'Project 2'!E63</f>
        <v>100000000</v>
      </c>
      <c r="F39" s="19">
        <f>'Project 2'!F63</f>
        <v>20000000</v>
      </c>
      <c r="G39" s="19">
        <f>'Project 2'!G63</f>
        <v>15000000</v>
      </c>
    </row>
    <row r="40" spans="1:7" ht="12.75">
      <c r="A40" s="5" t="s">
        <v>25</v>
      </c>
      <c r="B40" s="15">
        <f>B39</f>
        <v>64224137.93103449</v>
      </c>
      <c r="C40" s="15">
        <f>C39</f>
        <v>6034482.75862069</v>
      </c>
      <c r="D40" s="15">
        <f t="shared" si="2"/>
        <v>3771551.724137931</v>
      </c>
      <c r="E40" s="19">
        <f>'Project 2'!E64</f>
        <v>100000000</v>
      </c>
      <c r="F40" s="19">
        <f>'Project 2'!F64</f>
        <v>25000000</v>
      </c>
      <c r="G40" s="19">
        <f>'Project 2'!G64</f>
        <v>20000000</v>
      </c>
    </row>
    <row r="41" spans="1:7" ht="12.75">
      <c r="A41" s="5" t="s">
        <v>26</v>
      </c>
      <c r="B41" s="15">
        <f>B40</f>
        <v>64224137.93103449</v>
      </c>
      <c r="C41" s="15">
        <f>C40</f>
        <v>6034482.75862069</v>
      </c>
      <c r="D41" s="15">
        <f t="shared" si="2"/>
        <v>3771551.724137931</v>
      </c>
      <c r="E41" s="19">
        <f>'Project 2'!E65</f>
        <v>100000000</v>
      </c>
      <c r="F41" s="19">
        <f>'Project 2'!F65</f>
        <v>30000000</v>
      </c>
      <c r="G41" s="19">
        <f>'Project 2'!G65</f>
        <v>25000000</v>
      </c>
    </row>
    <row r="42" spans="1:7" ht="12.75">
      <c r="A42" s="5" t="s">
        <v>27</v>
      </c>
      <c r="B42" s="15">
        <f>B41</f>
        <v>64224137.93103449</v>
      </c>
      <c r="C42" s="15">
        <f>B27</f>
        <v>6034482.75862069</v>
      </c>
      <c r="D42" s="15">
        <f t="shared" si="2"/>
        <v>3771551.724137931</v>
      </c>
      <c r="E42" s="19">
        <f>'Project 2'!E66</f>
        <v>100000000</v>
      </c>
      <c r="F42" s="19">
        <f>'Project 2'!F66</f>
        <v>35000000</v>
      </c>
      <c r="G42" s="19">
        <f>'Project 2'!G66</f>
        <v>30000000</v>
      </c>
    </row>
    <row r="43" spans="1:7" ht="12.75">
      <c r="A43" s="5" t="s">
        <v>28</v>
      </c>
      <c r="B43" s="15">
        <f>B42+D15</f>
        <v>86853448.27586207</v>
      </c>
      <c r="C43" s="15">
        <f>C42</f>
        <v>6034482.75862069</v>
      </c>
      <c r="D43" s="15">
        <f t="shared" si="2"/>
        <v>3771551.724137931</v>
      </c>
      <c r="E43" s="19">
        <f>'Project 2'!E67</f>
        <v>100000000</v>
      </c>
      <c r="F43" s="19">
        <f>'Project 2'!F67</f>
        <v>40000000</v>
      </c>
      <c r="G43" s="19">
        <f>'Project 2'!G67</f>
        <v>35000000</v>
      </c>
    </row>
    <row r="44" spans="1:7" ht="12.75">
      <c r="A44" s="5" t="s">
        <v>29</v>
      </c>
      <c r="B44" s="15">
        <f>B43</f>
        <v>86853448.27586207</v>
      </c>
      <c r="C44" s="15">
        <f>C43</f>
        <v>6034482.75862069</v>
      </c>
      <c r="D44" s="15">
        <f t="shared" si="2"/>
        <v>3771551.724137931</v>
      </c>
      <c r="E44" s="19">
        <f>'Project 2'!E68</f>
        <v>100000000</v>
      </c>
      <c r="F44" s="19">
        <f>'Project 2'!F68</f>
        <v>45000000</v>
      </c>
      <c r="G44" s="19">
        <f>'Project 2'!G68</f>
        <v>40000000</v>
      </c>
    </row>
    <row r="45" spans="1:7" ht="12.75">
      <c r="A45" s="5" t="s">
        <v>30</v>
      </c>
      <c r="B45" s="15">
        <f>B44</f>
        <v>86853448.27586207</v>
      </c>
      <c r="C45" s="15">
        <f>C44</f>
        <v>6034482.75862069</v>
      </c>
      <c r="D45" s="15">
        <f t="shared" si="2"/>
        <v>3771551.724137931</v>
      </c>
      <c r="E45" s="19">
        <f>'Project 2'!E69</f>
        <v>100000000</v>
      </c>
      <c r="F45" s="19">
        <f>'Project 2'!F69</f>
        <v>50000000</v>
      </c>
      <c r="G45" s="19">
        <f>'Project 2'!G69</f>
        <v>45000000</v>
      </c>
    </row>
    <row r="46" spans="1:7" ht="12.75">
      <c r="A46" s="5" t="s">
        <v>31</v>
      </c>
      <c r="B46" s="15">
        <f>B45</f>
        <v>86853448.27586207</v>
      </c>
      <c r="C46" s="15">
        <f>B34</f>
        <v>23275862.06896552</v>
      </c>
      <c r="D46" s="15">
        <f t="shared" si="2"/>
        <v>21012931.034482762</v>
      </c>
      <c r="E46" s="19">
        <f>'Project 2'!E70</f>
        <v>100000000</v>
      </c>
      <c r="F46" s="19">
        <f>'Project 2'!F70</f>
        <v>55000000</v>
      </c>
      <c r="G46" s="19">
        <f>'Project 2'!G70</f>
        <v>50000000</v>
      </c>
    </row>
    <row r="47" spans="1:7" ht="12.75">
      <c r="A47" s="5" t="s">
        <v>32</v>
      </c>
      <c r="B47" s="15">
        <f>B46+D16</f>
        <v>100000000</v>
      </c>
      <c r="C47" s="15">
        <f>C46</f>
        <v>23275862.06896552</v>
      </c>
      <c r="D47" s="15">
        <f t="shared" si="2"/>
        <v>21012931.034482762</v>
      </c>
      <c r="E47" s="19">
        <f>'Project 2'!E71</f>
        <v>100000000</v>
      </c>
      <c r="F47" s="19">
        <f>'Project 2'!F71</f>
        <v>60000000</v>
      </c>
      <c r="G47" s="19">
        <f>'Project 2'!G71</f>
        <v>55000000</v>
      </c>
    </row>
    <row r="48" spans="1:7" ht="12.75">
      <c r="A48" s="5" t="s">
        <v>33</v>
      </c>
      <c r="B48" s="15">
        <f aca="true" t="shared" si="3" ref="B48:B58">$B$47</f>
        <v>100000000</v>
      </c>
      <c r="C48" s="15">
        <f>C47</f>
        <v>23275862.06896552</v>
      </c>
      <c r="D48" s="15">
        <f t="shared" si="2"/>
        <v>21012931.034482762</v>
      </c>
      <c r="E48" s="19">
        <f>'Project 2'!E72</f>
        <v>100000000</v>
      </c>
      <c r="F48" s="19">
        <f>'Project 2'!F72</f>
        <v>65000000</v>
      </c>
      <c r="G48" s="19">
        <f>'Project 2'!G72</f>
        <v>60000000</v>
      </c>
    </row>
    <row r="49" spans="1:7" ht="12.75">
      <c r="A49" s="5" t="s">
        <v>34</v>
      </c>
      <c r="B49" s="15">
        <f t="shared" si="3"/>
        <v>100000000</v>
      </c>
      <c r="C49" s="15">
        <f>C48</f>
        <v>23275862.06896552</v>
      </c>
      <c r="D49" s="15">
        <f t="shared" si="2"/>
        <v>21012931.034482762</v>
      </c>
      <c r="E49" s="19">
        <f>'Project 2'!E73</f>
        <v>100000000</v>
      </c>
      <c r="F49" s="19">
        <f>'Project 2'!F73</f>
        <v>70000000</v>
      </c>
      <c r="G49" s="19">
        <f>'Project 2'!G73</f>
        <v>65000000</v>
      </c>
    </row>
    <row r="50" spans="1:7" ht="12.75">
      <c r="A50" s="5" t="s">
        <v>35</v>
      </c>
      <c r="B50" s="15">
        <f t="shared" si="3"/>
        <v>100000000</v>
      </c>
      <c r="C50" s="15">
        <f>B35+D14</f>
        <v>64224137.93103449</v>
      </c>
      <c r="D50" s="15">
        <f t="shared" si="2"/>
        <v>61961206.89655173</v>
      </c>
      <c r="E50" s="19">
        <f>'Project 2'!E74</f>
        <v>100000000</v>
      </c>
      <c r="F50" s="19">
        <f>'Project 2'!F74</f>
        <v>75000000</v>
      </c>
      <c r="G50" s="19">
        <f>'Project 2'!G74</f>
        <v>70000000</v>
      </c>
    </row>
    <row r="51" spans="1:7" ht="12.75">
      <c r="A51" s="5" t="s">
        <v>36</v>
      </c>
      <c r="B51" s="15">
        <f t="shared" si="3"/>
        <v>100000000</v>
      </c>
      <c r="C51" s="15">
        <f>C50</f>
        <v>64224137.93103449</v>
      </c>
      <c r="D51" s="15">
        <f t="shared" si="2"/>
        <v>61961206.89655173</v>
      </c>
      <c r="E51" s="19">
        <f>'Project 2'!E75</f>
        <v>100000000</v>
      </c>
      <c r="F51" s="19">
        <f>'Project 2'!F75</f>
        <v>80000000</v>
      </c>
      <c r="G51" s="19">
        <f>'Project 2'!G75</f>
        <v>75000000</v>
      </c>
    </row>
    <row r="52" spans="1:7" ht="12.75">
      <c r="A52" s="5" t="s">
        <v>37</v>
      </c>
      <c r="B52" s="15">
        <f t="shared" si="3"/>
        <v>100000000</v>
      </c>
      <c r="C52" s="15">
        <f>C51</f>
        <v>64224137.93103449</v>
      </c>
      <c r="D52" s="15">
        <f t="shared" si="2"/>
        <v>61961206.89655173</v>
      </c>
      <c r="E52" s="19">
        <f>'Project 2'!E76</f>
        <v>100000000</v>
      </c>
      <c r="F52" s="19">
        <f>'Project 2'!F76</f>
        <v>85000000</v>
      </c>
      <c r="G52" s="19">
        <f>'Project 2'!G76</f>
        <v>80000000</v>
      </c>
    </row>
    <row r="53" spans="1:7" ht="12.75">
      <c r="A53" s="5" t="s">
        <v>38</v>
      </c>
      <c r="B53" s="15">
        <f t="shared" si="3"/>
        <v>100000000</v>
      </c>
      <c r="C53" s="15">
        <f>C52</f>
        <v>64224137.93103449</v>
      </c>
      <c r="D53" s="15">
        <f t="shared" si="2"/>
        <v>61961206.89655173</v>
      </c>
      <c r="E53" s="19">
        <f>'Project 2'!E77</f>
        <v>100000000</v>
      </c>
      <c r="F53" s="19">
        <f>'Project 2'!F77</f>
        <v>90000000</v>
      </c>
      <c r="G53" s="19">
        <f>'Project 2'!G77</f>
        <v>85000000</v>
      </c>
    </row>
    <row r="54" spans="1:7" ht="12.75">
      <c r="A54" s="5" t="s">
        <v>39</v>
      </c>
      <c r="B54" s="15">
        <f t="shared" si="3"/>
        <v>100000000</v>
      </c>
      <c r="C54" s="15">
        <f>B46</f>
        <v>86853448.27586207</v>
      </c>
      <c r="D54" s="15">
        <f t="shared" si="2"/>
        <v>84590517.2413793</v>
      </c>
      <c r="E54" s="19">
        <f>'Project 2'!E78</f>
        <v>100000000</v>
      </c>
      <c r="F54" s="19">
        <f>'Project 2'!F78</f>
        <v>95000000</v>
      </c>
      <c r="G54" s="19">
        <f>'Project 2'!G78</f>
        <v>90000000</v>
      </c>
    </row>
    <row r="55" spans="1:7" ht="12.75">
      <c r="A55" s="5" t="s">
        <v>40</v>
      </c>
      <c r="B55" s="15">
        <f t="shared" si="3"/>
        <v>100000000</v>
      </c>
      <c r="C55" s="15">
        <f>C54</f>
        <v>86853448.27586207</v>
      </c>
      <c r="D55" s="15">
        <f t="shared" si="2"/>
        <v>84590517.2413793</v>
      </c>
      <c r="E55" s="19">
        <f>'Project 2'!E79</f>
        <v>100000000</v>
      </c>
      <c r="F55" s="19">
        <f>'Project 2'!F79</f>
        <v>97500000</v>
      </c>
      <c r="G55" s="19">
        <f>'Project 2'!G79</f>
        <v>95000000</v>
      </c>
    </row>
    <row r="56" spans="1:7" ht="12.75">
      <c r="A56" s="5" t="s">
        <v>41</v>
      </c>
      <c r="B56" s="15">
        <f t="shared" si="3"/>
        <v>100000000</v>
      </c>
      <c r="C56" s="15">
        <f>C55</f>
        <v>86853448.27586207</v>
      </c>
      <c r="D56" s="15">
        <f t="shared" si="2"/>
        <v>84590517.2413793</v>
      </c>
      <c r="E56" s="19">
        <f>'Project 2'!E80</f>
        <v>100000000</v>
      </c>
      <c r="F56" s="19">
        <f>'Project 2'!F80</f>
        <v>100000000</v>
      </c>
      <c r="G56" s="19">
        <f>'Project 2'!G80</f>
        <v>97500000</v>
      </c>
    </row>
    <row r="57" spans="1:7" ht="12.75">
      <c r="A57" s="5" t="s">
        <v>42</v>
      </c>
      <c r="B57" s="15">
        <f t="shared" si="3"/>
        <v>100000000</v>
      </c>
      <c r="C57" s="15">
        <f>C56</f>
        <v>86853448.27586207</v>
      </c>
      <c r="D57" s="15">
        <f t="shared" si="2"/>
        <v>84590517.2413793</v>
      </c>
      <c r="E57" s="19">
        <f>'Project 2'!E81</f>
        <v>100000000</v>
      </c>
      <c r="F57" s="19">
        <f>'Project 2'!F81</f>
        <v>100000000</v>
      </c>
      <c r="G57" s="19">
        <f>'Project 2'!G81</f>
        <v>100000000</v>
      </c>
    </row>
    <row r="58" spans="1:7" ht="12.75">
      <c r="A58" s="5" t="s">
        <v>43</v>
      </c>
      <c r="B58" s="15">
        <f t="shared" si="3"/>
        <v>100000000</v>
      </c>
      <c r="C58" s="15">
        <f>B47</f>
        <v>100000000</v>
      </c>
      <c r="D58" s="15">
        <f>C58</f>
        <v>100000000</v>
      </c>
      <c r="E58" s="19">
        <f>'Project 2'!E82</f>
        <v>100000000</v>
      </c>
      <c r="F58" s="19">
        <f>'Project 2'!F82</f>
        <v>100000000</v>
      </c>
      <c r="G58" s="19">
        <f>'Project 2'!G82</f>
        <v>100000000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="115" zoomScaleSheetLayoutView="115" workbookViewId="0" topLeftCell="A10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85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86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22">
        <v>100000000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32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32">
        <v>0</v>
      </c>
      <c r="G14" s="32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32">
        <v>0</v>
      </c>
      <c r="G15" s="32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32">
        <v>0</v>
      </c>
      <c r="G16" s="32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32">
        <v>0</v>
      </c>
      <c r="G17" s="32">
        <v>0</v>
      </c>
    </row>
    <row r="18" spans="1:7" ht="12.75">
      <c r="A18" s="5" t="s">
        <v>18</v>
      </c>
      <c r="B18" s="6"/>
      <c r="C18" s="6"/>
      <c r="D18" s="6"/>
      <c r="E18" s="32">
        <v>0</v>
      </c>
      <c r="F18" s="32">
        <v>0</v>
      </c>
      <c r="G18" s="32">
        <v>0</v>
      </c>
    </row>
    <row r="19" spans="1:7" ht="12.75">
      <c r="A19" s="5" t="s">
        <v>19</v>
      </c>
      <c r="B19" s="6"/>
      <c r="C19" s="6"/>
      <c r="D19" s="6"/>
      <c r="E19" s="32">
        <v>0</v>
      </c>
      <c r="F19" s="32">
        <v>0</v>
      </c>
      <c r="G19" s="32">
        <v>0</v>
      </c>
    </row>
    <row r="20" spans="1:7" ht="12.75">
      <c r="A20" s="5" t="s">
        <v>20</v>
      </c>
      <c r="B20" s="6"/>
      <c r="C20" s="6"/>
      <c r="D20" s="6"/>
      <c r="E20" s="32">
        <v>0</v>
      </c>
      <c r="F20" s="32">
        <v>0</v>
      </c>
      <c r="G20" s="32">
        <v>0</v>
      </c>
    </row>
    <row r="21" spans="1:7" ht="12.75">
      <c r="A21" s="5" t="s">
        <v>21</v>
      </c>
      <c r="B21" s="6"/>
      <c r="C21" s="6"/>
      <c r="D21" s="6"/>
      <c r="E21" s="32">
        <v>100000000</v>
      </c>
      <c r="F21" s="32">
        <v>0</v>
      </c>
      <c r="G21" s="32">
        <v>0</v>
      </c>
    </row>
    <row r="22" spans="1:7" ht="12.75">
      <c r="A22" s="5" t="s">
        <v>22</v>
      </c>
      <c r="B22" s="6"/>
      <c r="C22" s="6"/>
      <c r="D22" s="6"/>
      <c r="E22" s="32"/>
      <c r="F22" s="6">
        <v>10000000</v>
      </c>
      <c r="G22" s="32">
        <v>0</v>
      </c>
    </row>
    <row r="23" spans="1:7" ht="12.75">
      <c r="A23" s="5" t="s">
        <v>23</v>
      </c>
      <c r="B23" s="6"/>
      <c r="C23" s="6"/>
      <c r="D23" s="6"/>
      <c r="E23" s="32"/>
      <c r="F23" s="6">
        <v>5000000</v>
      </c>
      <c r="G23" s="6">
        <v>10000000</v>
      </c>
    </row>
    <row r="24" spans="1:7" ht="12.75">
      <c r="A24" s="5" t="s">
        <v>24</v>
      </c>
      <c r="B24" s="6"/>
      <c r="C24" s="78"/>
      <c r="D24" s="6"/>
      <c r="E24" s="6"/>
      <c r="F24" s="6">
        <v>5000000</v>
      </c>
      <c r="G24" s="6">
        <v>5000000</v>
      </c>
    </row>
    <row r="25" spans="1:7" ht="12.75">
      <c r="A25" s="5" t="s">
        <v>25</v>
      </c>
      <c r="B25" s="6"/>
      <c r="C25" s="78"/>
      <c r="D25" s="6"/>
      <c r="E25" s="6"/>
      <c r="F25" s="6">
        <v>5000000</v>
      </c>
      <c r="G25" s="6">
        <v>5000000</v>
      </c>
    </row>
    <row r="26" spans="1:7" ht="12.75">
      <c r="A26" s="5" t="s">
        <v>26</v>
      </c>
      <c r="B26" s="6"/>
      <c r="C26" s="78"/>
      <c r="D26" s="6"/>
      <c r="E26" s="6"/>
      <c r="F26" s="6">
        <v>5000000</v>
      </c>
      <c r="G26" s="6">
        <v>5000000</v>
      </c>
    </row>
    <row r="27" spans="1:7" ht="12.75">
      <c r="A27" s="5" t="s">
        <v>27</v>
      </c>
      <c r="B27" s="6"/>
      <c r="C27" s="78"/>
      <c r="D27" s="6"/>
      <c r="E27" s="6"/>
      <c r="F27" s="6">
        <v>5000000</v>
      </c>
      <c r="G27" s="6">
        <v>5000000</v>
      </c>
    </row>
    <row r="28" spans="1:7" ht="12.75">
      <c r="A28" s="5" t="s">
        <v>28</v>
      </c>
      <c r="C28" s="78"/>
      <c r="D28" s="6"/>
      <c r="F28" s="6">
        <v>5000000</v>
      </c>
      <c r="G28" s="6">
        <v>5000000</v>
      </c>
    </row>
    <row r="29" spans="1:7" ht="12.75">
      <c r="A29" s="5" t="s">
        <v>29</v>
      </c>
      <c r="C29" s="78"/>
      <c r="D29" s="6"/>
      <c r="F29" s="6">
        <v>5000000</v>
      </c>
      <c r="G29" s="6">
        <v>5000000</v>
      </c>
    </row>
    <row r="30" spans="1:7" ht="12.75">
      <c r="A30" s="5" t="s">
        <v>30</v>
      </c>
      <c r="C30" s="78"/>
      <c r="D30" s="6"/>
      <c r="F30" s="6">
        <v>5000000</v>
      </c>
      <c r="G30" s="6">
        <v>5000000</v>
      </c>
    </row>
    <row r="31" spans="1:7" ht="12.75">
      <c r="A31" s="5" t="s">
        <v>31</v>
      </c>
      <c r="C31" s="78"/>
      <c r="D31" s="6"/>
      <c r="F31" s="6">
        <v>5000000</v>
      </c>
      <c r="G31" s="6">
        <v>5000000</v>
      </c>
    </row>
    <row r="32" spans="1:7" ht="12.75">
      <c r="A32" s="5" t="s">
        <v>32</v>
      </c>
      <c r="C32" s="78"/>
      <c r="D32" s="6"/>
      <c r="F32" s="6">
        <v>5000000</v>
      </c>
      <c r="G32" s="6">
        <v>5000000</v>
      </c>
    </row>
    <row r="33" spans="1:7" ht="12.75">
      <c r="A33" s="5" t="s">
        <v>33</v>
      </c>
      <c r="C33" s="78"/>
      <c r="D33" s="6"/>
      <c r="F33" s="6">
        <v>5000000</v>
      </c>
      <c r="G33" s="6">
        <v>5000000</v>
      </c>
    </row>
    <row r="34" spans="1:7" ht="12.75">
      <c r="A34" s="5" t="s">
        <v>34</v>
      </c>
      <c r="C34" s="78"/>
      <c r="D34" s="6"/>
      <c r="F34" s="6">
        <v>5000000</v>
      </c>
      <c r="G34" s="6">
        <v>5000000</v>
      </c>
    </row>
    <row r="35" spans="1:7" ht="12.75">
      <c r="A35" s="5" t="s">
        <v>35</v>
      </c>
      <c r="C35" s="78"/>
      <c r="D35" s="6"/>
      <c r="F35" s="6">
        <v>5000000</v>
      </c>
      <c r="G35" s="6">
        <v>5000000</v>
      </c>
    </row>
    <row r="36" spans="1:7" ht="12.75">
      <c r="A36" s="5" t="s">
        <v>36</v>
      </c>
      <c r="C36" s="78"/>
      <c r="D36" s="6"/>
      <c r="F36" s="6">
        <v>5000000</v>
      </c>
      <c r="G36" s="6">
        <v>5000000</v>
      </c>
    </row>
    <row r="37" spans="1:7" ht="12.75">
      <c r="A37" s="5" t="s">
        <v>37</v>
      </c>
      <c r="C37" s="78"/>
      <c r="D37" s="6"/>
      <c r="F37" s="6">
        <v>5000000</v>
      </c>
      <c r="G37" s="6">
        <v>5000000</v>
      </c>
    </row>
    <row r="38" spans="1:7" ht="12.75">
      <c r="A38" s="5" t="s">
        <v>38</v>
      </c>
      <c r="C38" s="78"/>
      <c r="D38" s="6"/>
      <c r="F38" s="6">
        <v>5000000</v>
      </c>
      <c r="G38" s="6">
        <v>5000000</v>
      </c>
    </row>
    <row r="39" spans="1:7" ht="12.75">
      <c r="A39" s="5" t="s">
        <v>39</v>
      </c>
      <c r="C39" s="78"/>
      <c r="D39" s="6"/>
      <c r="F39" s="6">
        <v>5000000</v>
      </c>
      <c r="G39" s="6">
        <v>5000000</v>
      </c>
    </row>
    <row r="40" spans="1:7" ht="12.75">
      <c r="A40" s="5" t="s">
        <v>40</v>
      </c>
      <c r="C40" s="6"/>
      <c r="D40" s="6"/>
      <c r="F40" s="6">
        <v>2500000</v>
      </c>
      <c r="G40" s="6">
        <v>5000000</v>
      </c>
    </row>
    <row r="41" spans="1:7" ht="12.75">
      <c r="A41" s="5" t="s">
        <v>41</v>
      </c>
      <c r="C41" s="6"/>
      <c r="D41" s="6"/>
      <c r="F41" s="6">
        <v>2500000</v>
      </c>
      <c r="G41" s="6">
        <v>2500000</v>
      </c>
    </row>
    <row r="42" spans="1:7" ht="12.75">
      <c r="A42" s="5" t="s">
        <v>42</v>
      </c>
      <c r="C42" s="6"/>
      <c r="D42" s="6"/>
      <c r="F42" s="6"/>
      <c r="G42" s="6">
        <v>2500000</v>
      </c>
    </row>
    <row r="43" spans="1:7" ht="12.75">
      <c r="A43" s="5" t="s">
        <v>43</v>
      </c>
      <c r="F43" s="6"/>
      <c r="G43" s="6"/>
    </row>
    <row r="44" spans="6:7" ht="12.75">
      <c r="F44" s="6"/>
      <c r="G44" s="6"/>
    </row>
    <row r="45" ht="12.75">
      <c r="A45" t="s">
        <v>74</v>
      </c>
    </row>
    <row r="46" spans="1:7" ht="25.5">
      <c r="A46" s="4" t="s">
        <v>4</v>
      </c>
      <c r="B46" s="4" t="s">
        <v>5</v>
      </c>
      <c r="C46" s="4" t="s">
        <v>6</v>
      </c>
      <c r="D46" s="4" t="s">
        <v>7</v>
      </c>
      <c r="E46" s="16" t="s">
        <v>44</v>
      </c>
      <c r="F46" s="7" t="s">
        <v>45</v>
      </c>
      <c r="G46" s="7" t="s">
        <v>46</v>
      </c>
    </row>
    <row r="47" spans="1:7" ht="12.75">
      <c r="A47" s="5" t="s">
        <v>8</v>
      </c>
      <c r="C47" s="6"/>
      <c r="D47" s="6"/>
      <c r="E47" s="6">
        <f>E8</f>
        <v>0</v>
      </c>
      <c r="F47" s="6">
        <f>F8</f>
        <v>0</v>
      </c>
      <c r="G47" s="6">
        <f>G8</f>
        <v>0</v>
      </c>
    </row>
    <row r="48" spans="1:7" ht="12.75">
      <c r="A48" s="5" t="s">
        <v>9</v>
      </c>
      <c r="C48" s="6"/>
      <c r="D48" s="6"/>
      <c r="E48" s="6">
        <f>E47+E9</f>
        <v>0</v>
      </c>
      <c r="F48" s="6">
        <f>F47+F9</f>
        <v>0</v>
      </c>
      <c r="G48" s="6">
        <f>G47+G9</f>
        <v>0</v>
      </c>
    </row>
    <row r="49" spans="1:7" ht="12.75">
      <c r="A49" s="5" t="s">
        <v>10</v>
      </c>
      <c r="C49" s="6"/>
      <c r="D49" s="6"/>
      <c r="E49" s="6">
        <f aca="true" t="shared" si="0" ref="E49:E82">E48+E10</f>
        <v>0</v>
      </c>
      <c r="F49" s="6">
        <f aca="true" t="shared" si="1" ref="F49:F82">F48+F10</f>
        <v>0</v>
      </c>
      <c r="G49" s="6">
        <f aca="true" t="shared" si="2" ref="G49:G82">G48+G10</f>
        <v>0</v>
      </c>
    </row>
    <row r="50" spans="1:7" ht="12.75">
      <c r="A50" s="5" t="s">
        <v>11</v>
      </c>
      <c r="B50" s="6"/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12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13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14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15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16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17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18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19</v>
      </c>
      <c r="B58" s="6"/>
      <c r="C58" s="6"/>
      <c r="D58" s="6"/>
      <c r="E58" s="6">
        <f t="shared" si="0"/>
        <v>0</v>
      </c>
      <c r="F58" s="6">
        <f t="shared" si="1"/>
        <v>0</v>
      </c>
      <c r="G58" s="6">
        <f t="shared" si="2"/>
        <v>0</v>
      </c>
    </row>
    <row r="59" spans="1:7" ht="12.75">
      <c r="A59" s="5" t="s">
        <v>20</v>
      </c>
      <c r="B59" s="6"/>
      <c r="C59" s="6"/>
      <c r="D59" s="6"/>
      <c r="E59" s="6">
        <f t="shared" si="0"/>
        <v>0</v>
      </c>
      <c r="F59" s="6">
        <f t="shared" si="1"/>
        <v>0</v>
      </c>
      <c r="G59" s="6">
        <f t="shared" si="2"/>
        <v>0</v>
      </c>
    </row>
    <row r="60" spans="1:7" ht="12.75">
      <c r="A60" s="5" t="s">
        <v>21</v>
      </c>
      <c r="B60" s="6"/>
      <c r="C60" s="6"/>
      <c r="D60" s="6"/>
      <c r="E60" s="6">
        <f t="shared" si="0"/>
        <v>100000000</v>
      </c>
      <c r="F60" s="6">
        <f t="shared" si="1"/>
        <v>0</v>
      </c>
      <c r="G60" s="6">
        <f t="shared" si="2"/>
        <v>0</v>
      </c>
    </row>
    <row r="61" spans="1:7" ht="12.75">
      <c r="A61" s="5" t="s">
        <v>22</v>
      </c>
      <c r="B61" s="6"/>
      <c r="C61" s="6"/>
      <c r="D61" s="6"/>
      <c r="E61" s="6">
        <f t="shared" si="0"/>
        <v>100000000</v>
      </c>
      <c r="F61" s="6">
        <f t="shared" si="1"/>
        <v>10000000</v>
      </c>
      <c r="G61" s="6">
        <f t="shared" si="2"/>
        <v>0</v>
      </c>
    </row>
    <row r="62" spans="1:7" ht="12.75">
      <c r="A62" s="5" t="s">
        <v>23</v>
      </c>
      <c r="B62" s="6"/>
      <c r="C62" s="6"/>
      <c r="D62" s="6"/>
      <c r="E62" s="6">
        <f t="shared" si="0"/>
        <v>100000000</v>
      </c>
      <c r="F62" s="6">
        <f t="shared" si="1"/>
        <v>15000000</v>
      </c>
      <c r="G62" s="6">
        <f t="shared" si="2"/>
        <v>10000000</v>
      </c>
    </row>
    <row r="63" spans="1:7" ht="12.75">
      <c r="A63" s="5" t="s">
        <v>24</v>
      </c>
      <c r="B63" s="6"/>
      <c r="C63" s="6"/>
      <c r="D63" s="6"/>
      <c r="E63" s="6">
        <f t="shared" si="0"/>
        <v>100000000</v>
      </c>
      <c r="F63" s="6">
        <f t="shared" si="1"/>
        <v>20000000</v>
      </c>
      <c r="G63" s="6">
        <f t="shared" si="2"/>
        <v>15000000</v>
      </c>
    </row>
    <row r="64" spans="1:7" ht="12.75">
      <c r="A64" s="5" t="s">
        <v>25</v>
      </c>
      <c r="B64" s="6"/>
      <c r="C64" s="6"/>
      <c r="D64" s="6"/>
      <c r="E64" s="6">
        <f t="shared" si="0"/>
        <v>100000000</v>
      </c>
      <c r="F64" s="6">
        <f t="shared" si="1"/>
        <v>25000000</v>
      </c>
      <c r="G64" s="6">
        <f t="shared" si="2"/>
        <v>20000000</v>
      </c>
    </row>
    <row r="65" spans="1:7" ht="12.75">
      <c r="A65" s="5" t="s">
        <v>26</v>
      </c>
      <c r="B65" s="6"/>
      <c r="C65" s="6"/>
      <c r="D65" s="6"/>
      <c r="E65" s="6">
        <f t="shared" si="0"/>
        <v>100000000</v>
      </c>
      <c r="F65" s="6">
        <f t="shared" si="1"/>
        <v>30000000</v>
      </c>
      <c r="G65" s="6">
        <f t="shared" si="2"/>
        <v>25000000</v>
      </c>
    </row>
    <row r="66" spans="1:7" ht="12.75">
      <c r="A66" s="5" t="s">
        <v>27</v>
      </c>
      <c r="B66" s="6"/>
      <c r="C66" s="6"/>
      <c r="D66" s="6"/>
      <c r="E66" s="6">
        <f t="shared" si="0"/>
        <v>100000000</v>
      </c>
      <c r="F66" s="6">
        <f t="shared" si="1"/>
        <v>35000000</v>
      </c>
      <c r="G66" s="6">
        <f t="shared" si="2"/>
        <v>30000000</v>
      </c>
    </row>
    <row r="67" spans="1:7" ht="12.75">
      <c r="A67" s="5" t="s">
        <v>28</v>
      </c>
      <c r="B67" s="6"/>
      <c r="C67" s="6"/>
      <c r="D67" s="6"/>
      <c r="E67" s="6">
        <f t="shared" si="0"/>
        <v>100000000</v>
      </c>
      <c r="F67" s="6">
        <f t="shared" si="1"/>
        <v>40000000</v>
      </c>
      <c r="G67" s="6">
        <f t="shared" si="2"/>
        <v>35000000</v>
      </c>
    </row>
    <row r="68" spans="1:7" ht="12.75">
      <c r="A68" s="5" t="s">
        <v>29</v>
      </c>
      <c r="B68" s="6"/>
      <c r="C68" s="6"/>
      <c r="D68" s="6"/>
      <c r="E68" s="6">
        <f t="shared" si="0"/>
        <v>100000000</v>
      </c>
      <c r="F68" s="6">
        <f t="shared" si="1"/>
        <v>45000000</v>
      </c>
      <c r="G68" s="6">
        <f t="shared" si="2"/>
        <v>40000000</v>
      </c>
    </row>
    <row r="69" spans="1:7" ht="12.75">
      <c r="A69" s="5" t="s">
        <v>30</v>
      </c>
      <c r="B69" s="6"/>
      <c r="C69" s="6"/>
      <c r="D69" s="6"/>
      <c r="E69" s="6">
        <f t="shared" si="0"/>
        <v>100000000</v>
      </c>
      <c r="F69" s="6">
        <f t="shared" si="1"/>
        <v>50000000</v>
      </c>
      <c r="G69" s="6">
        <f t="shared" si="2"/>
        <v>45000000</v>
      </c>
    </row>
    <row r="70" spans="1:7" ht="12.75">
      <c r="A70" s="5" t="s">
        <v>31</v>
      </c>
      <c r="B70" s="6"/>
      <c r="C70" s="6"/>
      <c r="D70" s="6"/>
      <c r="E70" s="6">
        <f t="shared" si="0"/>
        <v>100000000</v>
      </c>
      <c r="F70" s="6">
        <f t="shared" si="1"/>
        <v>55000000</v>
      </c>
      <c r="G70" s="6">
        <f t="shared" si="2"/>
        <v>50000000</v>
      </c>
    </row>
    <row r="71" spans="1:7" ht="12.75">
      <c r="A71" s="5" t="s">
        <v>32</v>
      </c>
      <c r="B71" s="6"/>
      <c r="C71" s="6"/>
      <c r="D71" s="6"/>
      <c r="E71" s="6">
        <f t="shared" si="0"/>
        <v>100000000</v>
      </c>
      <c r="F71" s="6">
        <f t="shared" si="1"/>
        <v>60000000</v>
      </c>
      <c r="G71" s="6">
        <f t="shared" si="2"/>
        <v>55000000</v>
      </c>
    </row>
    <row r="72" spans="1:7" ht="12.75">
      <c r="A72" s="5" t="s">
        <v>33</v>
      </c>
      <c r="B72" s="6"/>
      <c r="C72" s="6"/>
      <c r="D72" s="6"/>
      <c r="E72" s="6">
        <f t="shared" si="0"/>
        <v>100000000</v>
      </c>
      <c r="F72" s="6">
        <f t="shared" si="1"/>
        <v>65000000</v>
      </c>
      <c r="G72" s="6">
        <f t="shared" si="2"/>
        <v>60000000</v>
      </c>
    </row>
    <row r="73" spans="1:7" ht="12.75">
      <c r="A73" s="5" t="s">
        <v>34</v>
      </c>
      <c r="B73" s="6"/>
      <c r="C73" s="6"/>
      <c r="D73" s="6"/>
      <c r="E73" s="6">
        <f t="shared" si="0"/>
        <v>100000000</v>
      </c>
      <c r="F73" s="6">
        <f t="shared" si="1"/>
        <v>70000000</v>
      </c>
      <c r="G73" s="6">
        <f t="shared" si="2"/>
        <v>65000000</v>
      </c>
    </row>
    <row r="74" spans="1:7" ht="12.75">
      <c r="A74" s="5" t="s">
        <v>35</v>
      </c>
      <c r="B74" s="6"/>
      <c r="C74" s="6"/>
      <c r="D74" s="6"/>
      <c r="E74" s="6">
        <f t="shared" si="0"/>
        <v>100000000</v>
      </c>
      <c r="F74" s="6">
        <f t="shared" si="1"/>
        <v>75000000</v>
      </c>
      <c r="G74" s="6">
        <f t="shared" si="2"/>
        <v>70000000</v>
      </c>
    </row>
    <row r="75" spans="1:7" ht="12.75">
      <c r="A75" s="5" t="s">
        <v>36</v>
      </c>
      <c r="B75" s="6"/>
      <c r="C75" s="6"/>
      <c r="D75" s="6"/>
      <c r="E75" s="6">
        <f t="shared" si="0"/>
        <v>100000000</v>
      </c>
      <c r="F75" s="6">
        <f t="shared" si="1"/>
        <v>80000000</v>
      </c>
      <c r="G75" s="6">
        <f t="shared" si="2"/>
        <v>75000000</v>
      </c>
    </row>
    <row r="76" spans="1:7" ht="12.75">
      <c r="A76" s="5" t="s">
        <v>37</v>
      </c>
      <c r="B76" s="6"/>
      <c r="C76" s="6"/>
      <c r="D76" s="6"/>
      <c r="E76" s="6">
        <f t="shared" si="0"/>
        <v>100000000</v>
      </c>
      <c r="F76" s="6">
        <f t="shared" si="1"/>
        <v>85000000</v>
      </c>
      <c r="G76" s="6">
        <f t="shared" si="2"/>
        <v>80000000</v>
      </c>
    </row>
    <row r="77" spans="1:7" ht="12.75">
      <c r="A77" s="5" t="s">
        <v>38</v>
      </c>
      <c r="B77" s="6"/>
      <c r="C77" s="6"/>
      <c r="D77" s="6"/>
      <c r="E77" s="6">
        <f t="shared" si="0"/>
        <v>100000000</v>
      </c>
      <c r="F77" s="6">
        <f t="shared" si="1"/>
        <v>90000000</v>
      </c>
      <c r="G77" s="6">
        <f t="shared" si="2"/>
        <v>85000000</v>
      </c>
    </row>
    <row r="78" spans="1:7" ht="12.75">
      <c r="A78" s="5" t="s">
        <v>39</v>
      </c>
      <c r="B78" s="6"/>
      <c r="C78" s="6"/>
      <c r="D78" s="6"/>
      <c r="E78" s="6">
        <f t="shared" si="0"/>
        <v>100000000</v>
      </c>
      <c r="F78" s="6">
        <f t="shared" si="1"/>
        <v>95000000</v>
      </c>
      <c r="G78" s="6">
        <f t="shared" si="2"/>
        <v>90000000</v>
      </c>
    </row>
    <row r="79" spans="1:7" ht="12.75">
      <c r="A79" s="5" t="s">
        <v>40</v>
      </c>
      <c r="B79" s="6"/>
      <c r="C79" s="6"/>
      <c r="D79" s="6"/>
      <c r="E79" s="6">
        <f t="shared" si="0"/>
        <v>100000000</v>
      </c>
      <c r="F79" s="6">
        <f t="shared" si="1"/>
        <v>97500000</v>
      </c>
      <c r="G79" s="6">
        <f t="shared" si="2"/>
        <v>95000000</v>
      </c>
    </row>
    <row r="80" spans="1:7" ht="12.75">
      <c r="A80" s="5" t="s">
        <v>41</v>
      </c>
      <c r="B80" s="6"/>
      <c r="C80" s="6"/>
      <c r="D80" s="6"/>
      <c r="E80" s="6">
        <f t="shared" si="0"/>
        <v>100000000</v>
      </c>
      <c r="F80" s="6">
        <f t="shared" si="1"/>
        <v>100000000</v>
      </c>
      <c r="G80" s="6">
        <f t="shared" si="2"/>
        <v>97500000</v>
      </c>
    </row>
    <row r="81" spans="1:7" ht="12.75">
      <c r="A81" s="5" t="s">
        <v>42</v>
      </c>
      <c r="B81" s="6"/>
      <c r="C81" s="6"/>
      <c r="D81" s="6"/>
      <c r="E81" s="6">
        <f t="shared" si="0"/>
        <v>100000000</v>
      </c>
      <c r="F81" s="6">
        <f t="shared" si="1"/>
        <v>100000000</v>
      </c>
      <c r="G81" s="6">
        <f t="shared" si="2"/>
        <v>100000000</v>
      </c>
    </row>
    <row r="82" spans="1:7" ht="12.75">
      <c r="A82" s="5" t="s">
        <v>43</v>
      </c>
      <c r="B82" s="6"/>
      <c r="C82" s="6"/>
      <c r="D82" s="6"/>
      <c r="E82" s="6">
        <f t="shared" si="0"/>
        <v>100000000</v>
      </c>
      <c r="F82" s="6">
        <f t="shared" si="1"/>
        <v>100000000</v>
      </c>
      <c r="G82" s="6">
        <f t="shared" si="2"/>
        <v>100000000</v>
      </c>
    </row>
    <row r="83" spans="1:7" ht="12.75">
      <c r="A83" s="5"/>
      <c r="B83" s="6"/>
      <c r="C83" s="6"/>
      <c r="D83" s="6"/>
      <c r="E83" s="6"/>
      <c r="F83" s="6"/>
      <c r="G83" s="6"/>
    </row>
    <row r="84" ht="12.75">
      <c r="A84" s="5"/>
    </row>
    <row r="85" ht="12.75">
      <c r="A85" s="5"/>
    </row>
    <row r="86" ht="12.75">
      <c r="A86" s="5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0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87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88</v>
      </c>
      <c r="F4" s="31" t="s">
        <v>72</v>
      </c>
    </row>
    <row r="5" spans="1:6" ht="15.75">
      <c r="A5" t="s">
        <v>89</v>
      </c>
      <c r="B5" s="32">
        <v>80000000</v>
      </c>
      <c r="F5" s="31"/>
    </row>
    <row r="6" spans="1:2" ht="12.75">
      <c r="A6" t="s">
        <v>80</v>
      </c>
      <c r="B6" s="32">
        <v>8400000</v>
      </c>
    </row>
    <row r="7" spans="1:9" ht="12.75">
      <c r="A7" s="118" t="s">
        <v>0</v>
      </c>
      <c r="B7" s="119"/>
      <c r="C7" s="120"/>
      <c r="D7" s="27" t="s">
        <v>120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81</v>
      </c>
      <c r="C8" s="21" t="s">
        <v>119</v>
      </c>
      <c r="D8" s="37"/>
      <c r="F8" s="41"/>
      <c r="G8" s="42" t="s">
        <v>70</v>
      </c>
      <c r="H8" s="43" t="s">
        <v>49</v>
      </c>
      <c r="I8" s="44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256000000</v>
      </c>
      <c r="H9" s="71">
        <f>G9/$G$13</f>
        <v>0.5517241379310345</v>
      </c>
      <c r="I9" s="72">
        <f>H9*$B$6</f>
        <v>4634482.75862069</v>
      </c>
    </row>
    <row r="10" spans="1:9" ht="12.75">
      <c r="A10" s="2">
        <v>2007</v>
      </c>
      <c r="B10" s="29">
        <v>28000000</v>
      </c>
      <c r="C10" s="34">
        <f aca="true" t="shared" si="0" ref="C10:C16">B10/$B$17</f>
        <v>0.0603448275862069</v>
      </c>
      <c r="D10" s="10">
        <f aca="true" t="shared" si="1" ref="D10:D16">C10*$B$5</f>
        <v>4827586.206896552</v>
      </c>
      <c r="F10" s="55" t="s">
        <v>51</v>
      </c>
      <c r="G10" s="64">
        <v>100000000</v>
      </c>
      <c r="H10" s="63">
        <f>G10/$G$13</f>
        <v>0.21551724137931033</v>
      </c>
      <c r="I10" s="64">
        <f>H10*$B$6</f>
        <v>1810344.8275862068</v>
      </c>
    </row>
    <row r="11" spans="1:9" ht="12.75">
      <c r="A11" s="2">
        <v>2008</v>
      </c>
      <c r="B11" s="29">
        <v>0</v>
      </c>
      <c r="C11" s="34">
        <f t="shared" si="0"/>
        <v>0</v>
      </c>
      <c r="D11" s="10">
        <f t="shared" si="1"/>
        <v>0</v>
      </c>
      <c r="F11" s="68" t="s">
        <v>52</v>
      </c>
      <c r="G11" s="75">
        <v>80000000</v>
      </c>
      <c r="H11" s="74">
        <f>G11/$G$13</f>
        <v>0.1724137931034483</v>
      </c>
      <c r="I11" s="75">
        <f>H11*$B$6</f>
        <v>1448275.8620689656</v>
      </c>
    </row>
    <row r="12" spans="1:9" ht="12.75">
      <c r="A12" s="2">
        <v>2009</v>
      </c>
      <c r="B12" s="29">
        <v>80000000</v>
      </c>
      <c r="C12" s="34">
        <f t="shared" si="0"/>
        <v>0.1724137931034483</v>
      </c>
      <c r="D12" s="10">
        <f t="shared" si="1"/>
        <v>13793103.448275862</v>
      </c>
      <c r="F12" s="55" t="s">
        <v>83</v>
      </c>
      <c r="G12" s="57">
        <v>28000000</v>
      </c>
      <c r="H12" s="63">
        <f>G12/$G$13</f>
        <v>0.0603448275862069</v>
      </c>
      <c r="I12" s="64">
        <f>H12*$B$6</f>
        <v>506896.551724138</v>
      </c>
    </row>
    <row r="13" spans="1:9" ht="12.75">
      <c r="A13" s="2">
        <v>2010</v>
      </c>
      <c r="B13" s="29">
        <v>90000000</v>
      </c>
      <c r="C13" s="34">
        <f t="shared" si="0"/>
        <v>0.1939655172413793</v>
      </c>
      <c r="D13" s="10">
        <f t="shared" si="1"/>
        <v>15517241.379310345</v>
      </c>
      <c r="F13" s="47" t="s">
        <v>53</v>
      </c>
      <c r="G13" s="69">
        <f>SUM(G9:G12)</f>
        <v>464000000</v>
      </c>
      <c r="H13" s="47"/>
      <c r="I13" s="69">
        <f>SUM(I9:I12)</f>
        <v>8400000</v>
      </c>
    </row>
    <row r="14" spans="1:4" ht="12.75">
      <c r="A14" s="2">
        <v>2011</v>
      </c>
      <c r="B14" s="29">
        <v>100000000</v>
      </c>
      <c r="C14" s="34">
        <f t="shared" si="0"/>
        <v>0.21551724137931033</v>
      </c>
      <c r="D14" s="10">
        <f t="shared" si="1"/>
        <v>17241379.310344826</v>
      </c>
    </row>
    <row r="15" spans="1:4" ht="12.75">
      <c r="A15" s="2">
        <v>2012</v>
      </c>
      <c r="B15" s="29">
        <v>105000000</v>
      </c>
      <c r="C15" s="34">
        <f t="shared" si="0"/>
        <v>0.22629310344827586</v>
      </c>
      <c r="D15" s="10">
        <f t="shared" si="1"/>
        <v>18103448.275862068</v>
      </c>
    </row>
    <row r="16" spans="1:4" ht="12.75">
      <c r="A16" s="2">
        <v>2013</v>
      </c>
      <c r="B16" s="29">
        <v>61000000</v>
      </c>
      <c r="C16" s="34">
        <f t="shared" si="0"/>
        <v>0.1314655172413793</v>
      </c>
      <c r="D16" s="10">
        <f t="shared" si="1"/>
        <v>10517241.379310345</v>
      </c>
    </row>
    <row r="17" spans="1:4" ht="12.75">
      <c r="A17" s="3" t="s">
        <v>3</v>
      </c>
      <c r="B17" s="30">
        <f>SUM(B10:B16)</f>
        <v>464000000</v>
      </c>
      <c r="C17" s="35"/>
      <c r="D17" s="11">
        <f>SUM(D10:D16)</f>
        <v>80000000</v>
      </c>
    </row>
    <row r="20" ht="15.75">
      <c r="A20" s="31" t="s">
        <v>91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3'!E47</f>
        <v>0</v>
      </c>
      <c r="F23" s="19">
        <f>'Project 3'!F47</f>
        <v>0</v>
      </c>
      <c r="G23" s="19">
        <f>'Project 3'!G47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3'!E48</f>
        <v>0</v>
      </c>
      <c r="F24" s="19">
        <f>'Project 3'!F48</f>
        <v>0</v>
      </c>
      <c r="G24" s="19">
        <f>'Project 3'!G48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3'!E49</f>
        <v>0</v>
      </c>
      <c r="F25" s="19">
        <f>'Project 3'!F49</f>
        <v>0</v>
      </c>
      <c r="G25" s="19">
        <f>'Project 3'!G49</f>
        <v>0</v>
      </c>
    </row>
    <row r="26" spans="1:7" ht="12.75">
      <c r="A26" s="5" t="s">
        <v>11</v>
      </c>
      <c r="B26" s="15">
        <f>D10</f>
        <v>4827586.206896552</v>
      </c>
      <c r="C26" s="15">
        <v>0</v>
      </c>
      <c r="D26" s="15">
        <v>0</v>
      </c>
      <c r="E26" s="19">
        <f>'Project 3'!E50</f>
        <v>0</v>
      </c>
      <c r="F26" s="19">
        <f>'Project 3'!F50</f>
        <v>0</v>
      </c>
      <c r="G26" s="19">
        <f>'Project 3'!G50</f>
        <v>0</v>
      </c>
    </row>
    <row r="27" spans="1:7" ht="12.75">
      <c r="A27" s="5" t="s">
        <v>12</v>
      </c>
      <c r="B27" s="15">
        <f>B26+D11</f>
        <v>4827586.206896552</v>
      </c>
      <c r="C27" s="15">
        <v>0</v>
      </c>
      <c r="D27" s="15">
        <v>0</v>
      </c>
      <c r="E27" s="19">
        <f>'Project 3'!E51</f>
        <v>0</v>
      </c>
      <c r="F27" s="19">
        <f>'Project 3'!F51</f>
        <v>0</v>
      </c>
      <c r="G27" s="19">
        <f>'Project 3'!G51</f>
        <v>0</v>
      </c>
    </row>
    <row r="28" spans="1:7" ht="12.75">
      <c r="A28" s="5" t="s">
        <v>13</v>
      </c>
      <c r="B28" s="15">
        <f>B27</f>
        <v>4827586.206896552</v>
      </c>
      <c r="C28" s="15">
        <v>0</v>
      </c>
      <c r="D28" s="15">
        <v>0</v>
      </c>
      <c r="E28" s="19">
        <f>'Project 3'!E52</f>
        <v>0</v>
      </c>
      <c r="F28" s="19">
        <f>'Project 3'!F52</f>
        <v>0</v>
      </c>
      <c r="G28" s="19">
        <f>'Project 3'!G52</f>
        <v>0</v>
      </c>
    </row>
    <row r="29" spans="1:7" ht="12.75">
      <c r="A29" s="5" t="s">
        <v>14</v>
      </c>
      <c r="B29" s="15">
        <f>B28</f>
        <v>4827586.206896552</v>
      </c>
      <c r="C29" s="15">
        <v>0</v>
      </c>
      <c r="D29" s="15">
        <v>0</v>
      </c>
      <c r="E29" s="19">
        <f>'Project 3'!E53</f>
        <v>0</v>
      </c>
      <c r="F29" s="19">
        <f>'Project 3'!F53</f>
        <v>0</v>
      </c>
      <c r="G29" s="19">
        <f>'Project 3'!G53</f>
        <v>0</v>
      </c>
    </row>
    <row r="30" spans="1:7" ht="12.75">
      <c r="A30" s="5" t="s">
        <v>15</v>
      </c>
      <c r="B30" s="15">
        <f>B29</f>
        <v>4827586.206896552</v>
      </c>
      <c r="C30" s="15">
        <v>0</v>
      </c>
      <c r="D30" s="15">
        <v>0</v>
      </c>
      <c r="E30" s="19">
        <f>'Project 3'!E54</f>
        <v>0</v>
      </c>
      <c r="F30" s="19">
        <f>'Project 3'!F54</f>
        <v>0</v>
      </c>
      <c r="G30" s="19">
        <f>'Project 3'!G54</f>
        <v>0</v>
      </c>
    </row>
    <row r="31" spans="1:7" ht="12.75">
      <c r="A31" s="5" t="s">
        <v>16</v>
      </c>
      <c r="B31" s="15">
        <f>B30+D12</f>
        <v>18620689.655172415</v>
      </c>
      <c r="C31" s="15">
        <v>0</v>
      </c>
      <c r="D31" s="15">
        <v>0</v>
      </c>
      <c r="E31" s="19">
        <f>'Project 3'!E55</f>
        <v>0</v>
      </c>
      <c r="F31" s="19">
        <f>'Project 3'!F55</f>
        <v>0</v>
      </c>
      <c r="G31" s="19">
        <f>'Project 3'!G55</f>
        <v>0</v>
      </c>
    </row>
    <row r="32" spans="1:7" ht="12.75">
      <c r="A32" s="5" t="s">
        <v>17</v>
      </c>
      <c r="B32" s="15">
        <f>B31</f>
        <v>18620689.655172415</v>
      </c>
      <c r="C32" s="15">
        <v>0</v>
      </c>
      <c r="D32" s="15">
        <v>0</v>
      </c>
      <c r="E32" s="19">
        <f>'Project 3'!E56</f>
        <v>0</v>
      </c>
      <c r="F32" s="19">
        <f>'Project 3'!F56</f>
        <v>0</v>
      </c>
      <c r="G32" s="19">
        <f>'Project 3'!G56</f>
        <v>0</v>
      </c>
    </row>
    <row r="33" spans="1:7" ht="12.75">
      <c r="A33" s="5" t="s">
        <v>18</v>
      </c>
      <c r="B33" s="15">
        <f>B32</f>
        <v>18620689.655172415</v>
      </c>
      <c r="C33" s="15">
        <v>0</v>
      </c>
      <c r="D33" s="15">
        <v>0</v>
      </c>
      <c r="E33" s="19">
        <f>'Project 3'!E57</f>
        <v>0</v>
      </c>
      <c r="F33" s="19">
        <f>'Project 3'!F57</f>
        <v>0</v>
      </c>
      <c r="G33" s="19">
        <f>'Project 3'!G57</f>
        <v>0</v>
      </c>
    </row>
    <row r="34" spans="1:7" ht="12.75">
      <c r="A34" s="5" t="s">
        <v>19</v>
      </c>
      <c r="B34" s="15">
        <f>B33</f>
        <v>18620689.655172415</v>
      </c>
      <c r="C34" s="15">
        <v>0</v>
      </c>
      <c r="D34" s="15">
        <v>0</v>
      </c>
      <c r="E34" s="19">
        <f>'Project 3'!E58</f>
        <v>0</v>
      </c>
      <c r="F34" s="19">
        <f>'Project 3'!F58</f>
        <v>0</v>
      </c>
      <c r="G34" s="19">
        <f>'Project 3'!G58</f>
        <v>0</v>
      </c>
    </row>
    <row r="35" spans="1:7" ht="12.75">
      <c r="A35" s="5" t="s">
        <v>20</v>
      </c>
      <c r="B35" s="15">
        <f>B34+D13</f>
        <v>34137931.03448276</v>
      </c>
      <c r="C35" s="15">
        <v>0</v>
      </c>
      <c r="D35" s="15">
        <v>0</v>
      </c>
      <c r="E35" s="19">
        <f>'Project 3'!E59</f>
        <v>0</v>
      </c>
      <c r="F35" s="19">
        <f>'Project 3'!F59</f>
        <v>0</v>
      </c>
      <c r="G35" s="19">
        <f>'Project 3'!G59</f>
        <v>0</v>
      </c>
    </row>
    <row r="36" spans="1:7" ht="12.75">
      <c r="A36" s="5" t="s">
        <v>21</v>
      </c>
      <c r="B36" s="15">
        <f>B35</f>
        <v>34137931.03448276</v>
      </c>
      <c r="C36" s="15">
        <v>0</v>
      </c>
      <c r="D36" s="15">
        <v>0</v>
      </c>
      <c r="E36" s="19">
        <f>'Project 3'!E60</f>
        <v>0</v>
      </c>
      <c r="F36" s="19">
        <f>'Project 3'!F60</f>
        <v>0</v>
      </c>
      <c r="G36" s="19">
        <f>'Project 3'!G60</f>
        <v>0</v>
      </c>
    </row>
    <row r="37" spans="1:7" ht="12.75">
      <c r="A37" s="5" t="s">
        <v>22</v>
      </c>
      <c r="B37" s="15">
        <f>B36</f>
        <v>34137931.03448276</v>
      </c>
      <c r="C37" s="15">
        <v>0</v>
      </c>
      <c r="D37" s="15">
        <v>0</v>
      </c>
      <c r="E37" s="19">
        <f>'Project 3'!E61</f>
        <v>0</v>
      </c>
      <c r="F37" s="19">
        <f>'Project 3'!F61</f>
        <v>0</v>
      </c>
      <c r="G37" s="19">
        <f>'Project 3'!G61</f>
        <v>0</v>
      </c>
    </row>
    <row r="38" spans="1:7" ht="12.75">
      <c r="A38" s="5" t="s">
        <v>23</v>
      </c>
      <c r="B38" s="15">
        <f>B37</f>
        <v>34137931.03448276</v>
      </c>
      <c r="C38" s="15">
        <f>B26</f>
        <v>4827586.206896552</v>
      </c>
      <c r="D38" s="15">
        <f>C38-$I$11</f>
        <v>3379310.3448275863</v>
      </c>
      <c r="E38" s="19">
        <f>'Project 3'!E62</f>
        <v>80000000</v>
      </c>
      <c r="F38" s="19">
        <f>'Project 3'!F62</f>
        <v>0</v>
      </c>
      <c r="G38" s="19">
        <f>'Project 3'!G62</f>
        <v>0</v>
      </c>
    </row>
    <row r="39" spans="1:7" ht="12.75">
      <c r="A39" s="5" t="s">
        <v>24</v>
      </c>
      <c r="B39" s="15">
        <f>B38+D14</f>
        <v>51379310.34482759</v>
      </c>
      <c r="C39" s="15">
        <f>C38</f>
        <v>4827586.206896552</v>
      </c>
      <c r="D39" s="15">
        <f aca="true" t="shared" si="2" ref="D39:D57">C39-$I$11</f>
        <v>3379310.3448275863</v>
      </c>
      <c r="E39" s="19">
        <f>'Project 3'!E63</f>
        <v>80000000</v>
      </c>
      <c r="F39" s="19">
        <f>'Project 3'!F63</f>
        <v>8000000</v>
      </c>
      <c r="G39" s="19">
        <f>'Project 3'!G63</f>
        <v>0</v>
      </c>
    </row>
    <row r="40" spans="1:7" ht="12.75">
      <c r="A40" s="5" t="s">
        <v>25</v>
      </c>
      <c r="B40" s="15">
        <f>B39</f>
        <v>51379310.34482759</v>
      </c>
      <c r="C40" s="15">
        <f>C39</f>
        <v>4827586.206896552</v>
      </c>
      <c r="D40" s="15">
        <f t="shared" si="2"/>
        <v>3379310.3448275863</v>
      </c>
      <c r="E40" s="19">
        <f>'Project 3'!E64</f>
        <v>80000000</v>
      </c>
      <c r="F40" s="19">
        <f>'Project 3'!F64</f>
        <v>12000000</v>
      </c>
      <c r="G40" s="19">
        <f>'Project 3'!G64</f>
        <v>8000000</v>
      </c>
    </row>
    <row r="41" spans="1:7" ht="12.75">
      <c r="A41" s="5" t="s">
        <v>26</v>
      </c>
      <c r="B41" s="15">
        <f>B40</f>
        <v>51379310.34482759</v>
      </c>
      <c r="C41" s="15">
        <f>C40</f>
        <v>4827586.206896552</v>
      </c>
      <c r="D41" s="15">
        <f t="shared" si="2"/>
        <v>3379310.3448275863</v>
      </c>
      <c r="E41" s="19">
        <f>'Project 3'!E65</f>
        <v>80000000</v>
      </c>
      <c r="F41" s="19">
        <f>'Project 3'!F65</f>
        <v>16000000</v>
      </c>
      <c r="G41" s="19">
        <f>'Project 3'!G65</f>
        <v>12000000</v>
      </c>
    </row>
    <row r="42" spans="1:7" ht="12.75">
      <c r="A42" s="5" t="s">
        <v>27</v>
      </c>
      <c r="B42" s="15">
        <f>B41</f>
        <v>51379310.34482759</v>
      </c>
      <c r="C42" s="15">
        <f>B27</f>
        <v>4827586.206896552</v>
      </c>
      <c r="D42" s="15">
        <f t="shared" si="2"/>
        <v>3379310.3448275863</v>
      </c>
      <c r="E42" s="19">
        <f>'Project 3'!E66</f>
        <v>80000000</v>
      </c>
      <c r="F42" s="19">
        <f>'Project 3'!F66</f>
        <v>20000000</v>
      </c>
      <c r="G42" s="19">
        <f>'Project 3'!G66</f>
        <v>16000000</v>
      </c>
    </row>
    <row r="43" spans="1:7" ht="12.75">
      <c r="A43" s="5" t="s">
        <v>28</v>
      </c>
      <c r="B43" s="15">
        <f>B42+D15</f>
        <v>69482758.62068966</v>
      </c>
      <c r="C43" s="15">
        <f>C42</f>
        <v>4827586.206896552</v>
      </c>
      <c r="D43" s="15">
        <f t="shared" si="2"/>
        <v>3379310.3448275863</v>
      </c>
      <c r="E43" s="19">
        <f>'Project 3'!E67</f>
        <v>80000000</v>
      </c>
      <c r="F43" s="19">
        <f>'Project 3'!F67</f>
        <v>24000000</v>
      </c>
      <c r="G43" s="19">
        <f>'Project 3'!G67</f>
        <v>20000000</v>
      </c>
    </row>
    <row r="44" spans="1:7" ht="12.75">
      <c r="A44" s="5" t="s">
        <v>29</v>
      </c>
      <c r="B44" s="15">
        <f>B43</f>
        <v>69482758.62068966</v>
      </c>
      <c r="C44" s="15">
        <f>C43</f>
        <v>4827586.206896552</v>
      </c>
      <c r="D44" s="15">
        <f t="shared" si="2"/>
        <v>3379310.3448275863</v>
      </c>
      <c r="E44" s="19">
        <f>'Project 3'!E68</f>
        <v>80000000</v>
      </c>
      <c r="F44" s="19">
        <f>'Project 3'!F68</f>
        <v>30000000</v>
      </c>
      <c r="G44" s="19">
        <f>'Project 3'!G68</f>
        <v>24000000</v>
      </c>
    </row>
    <row r="45" spans="1:7" ht="12.75">
      <c r="A45" s="5" t="s">
        <v>30</v>
      </c>
      <c r="B45" s="15">
        <f>B44</f>
        <v>69482758.62068966</v>
      </c>
      <c r="C45" s="15">
        <f>C44</f>
        <v>4827586.206896552</v>
      </c>
      <c r="D45" s="15">
        <f t="shared" si="2"/>
        <v>3379310.3448275863</v>
      </c>
      <c r="E45" s="19">
        <f>'Project 3'!E69</f>
        <v>80000000</v>
      </c>
      <c r="F45" s="19">
        <f>'Project 3'!F69</f>
        <v>36000000</v>
      </c>
      <c r="G45" s="19">
        <f>'Project 3'!G69</f>
        <v>30000000</v>
      </c>
    </row>
    <row r="46" spans="1:7" ht="12.75">
      <c r="A46" s="5" t="s">
        <v>31</v>
      </c>
      <c r="B46" s="15">
        <f>B45</f>
        <v>69482758.62068966</v>
      </c>
      <c r="C46" s="15">
        <f>B34</f>
        <v>18620689.655172415</v>
      </c>
      <c r="D46" s="15">
        <f t="shared" si="2"/>
        <v>17172413.79310345</v>
      </c>
      <c r="E46" s="19">
        <f>'Project 3'!E70</f>
        <v>80000000</v>
      </c>
      <c r="F46" s="19">
        <f>'Project 3'!F70</f>
        <v>42000000</v>
      </c>
      <c r="G46" s="19">
        <f>'Project 3'!G70</f>
        <v>36000000</v>
      </c>
    </row>
    <row r="47" spans="1:7" ht="12.75">
      <c r="A47" s="5" t="s">
        <v>32</v>
      </c>
      <c r="B47" s="15">
        <f>B46+D16</f>
        <v>80000000</v>
      </c>
      <c r="C47" s="15">
        <f>C46</f>
        <v>18620689.655172415</v>
      </c>
      <c r="D47" s="15">
        <f t="shared" si="2"/>
        <v>17172413.79310345</v>
      </c>
      <c r="E47" s="19">
        <f>'Project 3'!E71</f>
        <v>80000000</v>
      </c>
      <c r="F47" s="19">
        <f>'Project 3'!F71</f>
        <v>48000000</v>
      </c>
      <c r="G47" s="19">
        <f>'Project 3'!G71</f>
        <v>42000000</v>
      </c>
    </row>
    <row r="48" spans="1:7" ht="12.75">
      <c r="A48" s="5" t="s">
        <v>33</v>
      </c>
      <c r="B48" s="15">
        <f aca="true" t="shared" si="3" ref="B48:B58">$B$47</f>
        <v>80000000</v>
      </c>
      <c r="C48" s="15">
        <f>C47</f>
        <v>18620689.655172415</v>
      </c>
      <c r="D48" s="15">
        <f t="shared" si="2"/>
        <v>17172413.79310345</v>
      </c>
      <c r="E48" s="19">
        <f>'Project 3'!E72</f>
        <v>80000000</v>
      </c>
      <c r="F48" s="19">
        <f>'Project 3'!F72</f>
        <v>54000000</v>
      </c>
      <c r="G48" s="19">
        <f>'Project 3'!G72</f>
        <v>48000000</v>
      </c>
    </row>
    <row r="49" spans="1:7" ht="12.75">
      <c r="A49" s="5" t="s">
        <v>34</v>
      </c>
      <c r="B49" s="15">
        <f t="shared" si="3"/>
        <v>80000000</v>
      </c>
      <c r="C49" s="15">
        <f>C48</f>
        <v>18620689.655172415</v>
      </c>
      <c r="D49" s="15">
        <f t="shared" si="2"/>
        <v>17172413.79310345</v>
      </c>
      <c r="E49" s="19">
        <f>'Project 3'!E73</f>
        <v>80000000</v>
      </c>
      <c r="F49" s="19">
        <f>'Project 3'!F73</f>
        <v>60000000</v>
      </c>
      <c r="G49" s="19">
        <f>'Project 3'!G73</f>
        <v>54000000</v>
      </c>
    </row>
    <row r="50" spans="1:7" ht="12.75">
      <c r="A50" s="5" t="s">
        <v>35</v>
      </c>
      <c r="B50" s="15">
        <f t="shared" si="3"/>
        <v>80000000</v>
      </c>
      <c r="C50" s="15">
        <f>B35+D14</f>
        <v>51379310.34482759</v>
      </c>
      <c r="D50" s="15">
        <f t="shared" si="2"/>
        <v>49931034.48275863</v>
      </c>
      <c r="E50" s="19">
        <f>'Project 3'!E74</f>
        <v>80000000</v>
      </c>
      <c r="F50" s="19">
        <f>'Project 3'!F74</f>
        <v>66000000</v>
      </c>
      <c r="G50" s="19">
        <f>'Project 3'!G74</f>
        <v>60000000</v>
      </c>
    </row>
    <row r="51" spans="1:7" ht="12.75">
      <c r="A51" s="5" t="s">
        <v>36</v>
      </c>
      <c r="B51" s="15">
        <f t="shared" si="3"/>
        <v>80000000</v>
      </c>
      <c r="C51" s="15">
        <f>C50</f>
        <v>51379310.34482759</v>
      </c>
      <c r="D51" s="15">
        <f t="shared" si="2"/>
        <v>49931034.48275863</v>
      </c>
      <c r="E51" s="19">
        <f>'Project 3'!E75</f>
        <v>80000000</v>
      </c>
      <c r="F51" s="19">
        <f>'Project 3'!F75</f>
        <v>72000000</v>
      </c>
      <c r="G51" s="19">
        <f>'Project 3'!G75</f>
        <v>66000000</v>
      </c>
    </row>
    <row r="52" spans="1:7" ht="12.75">
      <c r="A52" s="5" t="s">
        <v>37</v>
      </c>
      <c r="B52" s="15">
        <f t="shared" si="3"/>
        <v>80000000</v>
      </c>
      <c r="C52" s="15">
        <f>C51</f>
        <v>51379310.34482759</v>
      </c>
      <c r="D52" s="15">
        <f t="shared" si="2"/>
        <v>49931034.48275863</v>
      </c>
      <c r="E52" s="19">
        <f>'Project 3'!E76</f>
        <v>80000000</v>
      </c>
      <c r="F52" s="19">
        <f>'Project 3'!F76</f>
        <v>74000000</v>
      </c>
      <c r="G52" s="19">
        <f>'Project 3'!G76</f>
        <v>72000000</v>
      </c>
    </row>
    <row r="53" spans="1:7" ht="12.75">
      <c r="A53" s="5" t="s">
        <v>38</v>
      </c>
      <c r="B53" s="15">
        <f t="shared" si="3"/>
        <v>80000000</v>
      </c>
      <c r="C53" s="15">
        <f>C52</f>
        <v>51379310.34482759</v>
      </c>
      <c r="D53" s="15">
        <f t="shared" si="2"/>
        <v>49931034.48275863</v>
      </c>
      <c r="E53" s="19">
        <f>'Project 3'!E77</f>
        <v>80000000</v>
      </c>
      <c r="F53" s="19">
        <f>'Project 3'!F77</f>
        <v>76000000</v>
      </c>
      <c r="G53" s="19">
        <f>'Project 3'!G77</f>
        <v>74000000</v>
      </c>
    </row>
    <row r="54" spans="1:7" ht="12.75">
      <c r="A54" s="5" t="s">
        <v>39</v>
      </c>
      <c r="B54" s="15">
        <f t="shared" si="3"/>
        <v>80000000</v>
      </c>
      <c r="C54" s="15">
        <f>B46</f>
        <v>69482758.62068966</v>
      </c>
      <c r="D54" s="15">
        <f t="shared" si="2"/>
        <v>68034482.7586207</v>
      </c>
      <c r="E54" s="19">
        <f>'Project 3'!E78</f>
        <v>80000000</v>
      </c>
      <c r="F54" s="19">
        <f>'Project 3'!F78</f>
        <v>78000000</v>
      </c>
      <c r="G54" s="19">
        <f>'Project 3'!G78</f>
        <v>76000000</v>
      </c>
    </row>
    <row r="55" spans="1:7" ht="12.75">
      <c r="A55" s="5" t="s">
        <v>40</v>
      </c>
      <c r="B55" s="15">
        <f t="shared" si="3"/>
        <v>80000000</v>
      </c>
      <c r="C55" s="15">
        <f>C54</f>
        <v>69482758.62068966</v>
      </c>
      <c r="D55" s="15">
        <f t="shared" si="2"/>
        <v>68034482.7586207</v>
      </c>
      <c r="E55" s="19">
        <f>'Project 3'!E79</f>
        <v>80000000</v>
      </c>
      <c r="F55" s="19">
        <f>'Project 3'!F79</f>
        <v>80000000</v>
      </c>
      <c r="G55" s="19">
        <f>'Project 3'!G79</f>
        <v>78000000</v>
      </c>
    </row>
    <row r="56" spans="1:7" ht="12.75">
      <c r="A56" s="5" t="s">
        <v>41</v>
      </c>
      <c r="B56" s="15">
        <f t="shared" si="3"/>
        <v>80000000</v>
      </c>
      <c r="C56" s="15">
        <f>C55</f>
        <v>69482758.62068966</v>
      </c>
      <c r="D56" s="15">
        <f t="shared" si="2"/>
        <v>68034482.7586207</v>
      </c>
      <c r="E56" s="19">
        <f>'Project 3'!E80</f>
        <v>80000000</v>
      </c>
      <c r="F56" s="19">
        <f>'Project 3'!F80</f>
        <v>80000000</v>
      </c>
      <c r="G56" s="19">
        <f>'Project 3'!G80</f>
        <v>80000000</v>
      </c>
    </row>
    <row r="57" spans="1:7" ht="12.75">
      <c r="A57" s="5" t="s">
        <v>42</v>
      </c>
      <c r="B57" s="15">
        <f t="shared" si="3"/>
        <v>80000000</v>
      </c>
      <c r="C57" s="15">
        <f>C56</f>
        <v>69482758.62068966</v>
      </c>
      <c r="D57" s="15">
        <f t="shared" si="2"/>
        <v>68034482.7586207</v>
      </c>
      <c r="E57" s="19">
        <f>'Project 3'!E81</f>
        <v>80000000</v>
      </c>
      <c r="F57" s="19">
        <f>'Project 3'!F81</f>
        <v>80000000</v>
      </c>
      <c r="G57" s="19">
        <f>'Project 3'!G81</f>
        <v>80000000</v>
      </c>
    </row>
    <row r="58" spans="1:7" ht="12.75">
      <c r="A58" s="5" t="s">
        <v>43</v>
      </c>
      <c r="B58" s="15">
        <f t="shared" si="3"/>
        <v>80000000</v>
      </c>
      <c r="C58" s="15">
        <f>B47</f>
        <v>80000000</v>
      </c>
      <c r="D58" s="15">
        <f>C58</f>
        <v>80000000</v>
      </c>
      <c r="E58" s="19">
        <f>'Project 3'!E82</f>
        <v>80000000</v>
      </c>
      <c r="F58" s="19">
        <f>'Project 3'!F82</f>
        <v>80000000</v>
      </c>
      <c r="G58" s="19">
        <f>'Project 3'!G82</f>
        <v>80000000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83"/>
  <sheetViews>
    <sheetView view="pageBreakPreview" zoomScale="115" zoomScaleSheetLayoutView="115" workbookViewId="0" topLeftCell="A16">
      <selection activeCell="E23" sqref="E23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3" max="3" width="16.28125" style="0" customWidth="1"/>
    <col min="4" max="4" width="17.7109375" style="0" customWidth="1"/>
    <col min="5" max="5" width="12.57421875" style="0" bestFit="1" customWidth="1"/>
    <col min="6" max="6" width="13.00390625" style="0" customWidth="1"/>
    <col min="7" max="7" width="26.140625" style="0" customWidth="1"/>
  </cols>
  <sheetData>
    <row r="1" spans="1:7" ht="22.5" customHeight="1">
      <c r="A1" s="125" t="s">
        <v>92</v>
      </c>
      <c r="B1" s="126"/>
      <c r="C1" s="126"/>
      <c r="D1" s="126"/>
      <c r="E1" s="126"/>
      <c r="F1" s="126"/>
      <c r="G1" s="127"/>
    </row>
    <row r="2" spans="1:7" ht="22.5" customHeight="1">
      <c r="A2" s="128" t="s">
        <v>93</v>
      </c>
      <c r="B2" s="129"/>
      <c r="C2" s="129"/>
      <c r="D2" s="129"/>
      <c r="E2" s="129"/>
      <c r="F2" s="129"/>
      <c r="G2" s="130"/>
    </row>
    <row r="4" spans="1:2" ht="12.75">
      <c r="A4" t="s">
        <v>47</v>
      </c>
      <c r="B4" s="22">
        <v>80000000</v>
      </c>
    </row>
    <row r="6" ht="12.75">
      <c r="A6" t="s">
        <v>71</v>
      </c>
    </row>
    <row r="7" spans="1:7" ht="45" customHeight="1">
      <c r="A7" s="4" t="s">
        <v>4</v>
      </c>
      <c r="B7" s="4" t="s">
        <v>5</v>
      </c>
      <c r="C7" s="4" t="s">
        <v>6</v>
      </c>
      <c r="D7" s="4" t="s">
        <v>7</v>
      </c>
      <c r="E7" s="16" t="s">
        <v>44</v>
      </c>
      <c r="F7" s="7" t="s">
        <v>45</v>
      </c>
      <c r="G7" s="7" t="s">
        <v>46</v>
      </c>
    </row>
    <row r="8" spans="1:7" ht="12.75">
      <c r="A8" s="5" t="s">
        <v>8</v>
      </c>
      <c r="B8" s="6"/>
      <c r="C8" s="6"/>
      <c r="D8" s="6"/>
      <c r="E8" s="51">
        <v>0</v>
      </c>
      <c r="F8" s="51">
        <v>0</v>
      </c>
      <c r="G8" s="51">
        <v>0</v>
      </c>
    </row>
    <row r="9" spans="1:7" ht="12.75">
      <c r="A9" s="5" t="s">
        <v>9</v>
      </c>
      <c r="B9" s="6"/>
      <c r="C9" s="6"/>
      <c r="D9" s="6"/>
      <c r="E9" s="51">
        <v>0</v>
      </c>
      <c r="F9" s="51">
        <v>0</v>
      </c>
      <c r="G9" s="51">
        <v>0</v>
      </c>
    </row>
    <row r="10" spans="1:7" ht="12.75">
      <c r="A10" s="5" t="s">
        <v>10</v>
      </c>
      <c r="B10" s="6"/>
      <c r="C10" s="6"/>
      <c r="D10" s="6"/>
      <c r="E10" s="51">
        <v>0</v>
      </c>
      <c r="F10" s="51">
        <v>0</v>
      </c>
      <c r="G10" s="51">
        <v>0</v>
      </c>
    </row>
    <row r="11" spans="1:7" ht="12.75">
      <c r="A11" s="5" t="s">
        <v>11</v>
      </c>
      <c r="B11" s="6"/>
      <c r="C11" s="6"/>
      <c r="D11" s="6"/>
      <c r="E11" s="32">
        <v>0</v>
      </c>
      <c r="F11" s="51">
        <v>0</v>
      </c>
      <c r="G11" s="51">
        <v>0</v>
      </c>
    </row>
    <row r="12" spans="1:7" ht="12.75">
      <c r="A12" s="5" t="s">
        <v>12</v>
      </c>
      <c r="B12" s="6"/>
      <c r="C12" s="6"/>
      <c r="D12" s="6"/>
      <c r="E12" s="32">
        <v>0</v>
      </c>
      <c r="F12" s="51">
        <v>0</v>
      </c>
      <c r="G12" s="51">
        <v>0</v>
      </c>
    </row>
    <row r="13" spans="1:7" ht="12.75">
      <c r="A13" s="5" t="s">
        <v>13</v>
      </c>
      <c r="B13" s="6"/>
      <c r="C13" s="6"/>
      <c r="D13" s="6"/>
      <c r="E13" s="32">
        <v>0</v>
      </c>
      <c r="F13" s="32">
        <v>0</v>
      </c>
      <c r="G13" s="51">
        <v>0</v>
      </c>
    </row>
    <row r="14" spans="1:7" ht="12.75">
      <c r="A14" s="5" t="s">
        <v>14</v>
      </c>
      <c r="B14" s="6"/>
      <c r="C14" s="6"/>
      <c r="D14" s="6"/>
      <c r="E14" s="32">
        <v>0</v>
      </c>
      <c r="F14" s="32">
        <v>0</v>
      </c>
      <c r="G14" s="32">
        <v>0</v>
      </c>
    </row>
    <row r="15" spans="1:7" ht="12.75">
      <c r="A15" s="5" t="s">
        <v>15</v>
      </c>
      <c r="B15" s="6"/>
      <c r="C15" s="6"/>
      <c r="D15" s="6"/>
      <c r="E15" s="32">
        <v>0</v>
      </c>
      <c r="F15" s="32">
        <v>0</v>
      </c>
      <c r="G15" s="32">
        <v>0</v>
      </c>
    </row>
    <row r="16" spans="1:7" ht="12.75">
      <c r="A16" s="5" t="s">
        <v>16</v>
      </c>
      <c r="B16" s="6"/>
      <c r="C16" s="6"/>
      <c r="D16" s="6"/>
      <c r="E16" s="32">
        <v>0</v>
      </c>
      <c r="F16" s="32">
        <v>0</v>
      </c>
      <c r="G16" s="32">
        <v>0</v>
      </c>
    </row>
    <row r="17" spans="1:7" ht="12.75">
      <c r="A17" s="5" t="s">
        <v>17</v>
      </c>
      <c r="B17" s="6"/>
      <c r="C17" s="6"/>
      <c r="D17" s="6"/>
      <c r="E17" s="32">
        <v>0</v>
      </c>
      <c r="F17" s="32">
        <v>0</v>
      </c>
      <c r="G17" s="32">
        <v>0</v>
      </c>
    </row>
    <row r="18" spans="1:7" ht="12.75">
      <c r="A18" s="5" t="s">
        <v>18</v>
      </c>
      <c r="B18" s="6"/>
      <c r="C18" s="6"/>
      <c r="D18" s="6"/>
      <c r="E18" s="32">
        <v>0</v>
      </c>
      <c r="F18" s="32">
        <v>0</v>
      </c>
      <c r="G18" s="32">
        <v>0</v>
      </c>
    </row>
    <row r="19" spans="1:7" ht="12.75">
      <c r="A19" s="5" t="s">
        <v>19</v>
      </c>
      <c r="B19" s="6"/>
      <c r="C19" s="6"/>
      <c r="D19" s="6"/>
      <c r="E19" s="32">
        <v>0</v>
      </c>
      <c r="F19" s="32">
        <v>0</v>
      </c>
      <c r="G19" s="32">
        <v>0</v>
      </c>
    </row>
    <row r="20" spans="1:7" ht="12.75">
      <c r="A20" s="5" t="s">
        <v>20</v>
      </c>
      <c r="B20" s="6"/>
      <c r="C20" s="6"/>
      <c r="D20" s="6"/>
      <c r="E20" s="32">
        <v>0</v>
      </c>
      <c r="F20" s="32">
        <v>0</v>
      </c>
      <c r="G20" s="32">
        <v>0</v>
      </c>
    </row>
    <row r="21" spans="1:7" ht="12.75">
      <c r="A21" s="5" t="s">
        <v>21</v>
      </c>
      <c r="B21" s="6"/>
      <c r="C21" s="6"/>
      <c r="D21" s="6"/>
      <c r="E21" s="32">
        <v>0</v>
      </c>
      <c r="F21" s="32">
        <v>0</v>
      </c>
      <c r="G21" s="32">
        <v>0</v>
      </c>
    </row>
    <row r="22" spans="1:7" ht="12.75">
      <c r="A22" s="5" t="s">
        <v>22</v>
      </c>
      <c r="B22" s="6"/>
      <c r="C22" s="6"/>
      <c r="D22" s="6"/>
      <c r="E22" s="22">
        <v>0</v>
      </c>
      <c r="F22" s="32">
        <v>0</v>
      </c>
      <c r="G22" s="32">
        <v>0</v>
      </c>
    </row>
    <row r="23" spans="1:7" ht="12.75">
      <c r="A23" s="5" t="s">
        <v>23</v>
      </c>
      <c r="B23" s="6"/>
      <c r="C23" s="6"/>
      <c r="D23" s="6"/>
      <c r="E23" s="22">
        <v>80000000</v>
      </c>
      <c r="F23" s="6">
        <v>0</v>
      </c>
      <c r="G23" s="32">
        <v>0</v>
      </c>
    </row>
    <row r="24" spans="1:7" ht="12.75">
      <c r="A24" s="5" t="s">
        <v>24</v>
      </c>
      <c r="B24" s="6"/>
      <c r="D24" s="6"/>
      <c r="F24" s="6">
        <v>8000000</v>
      </c>
      <c r="G24" s="6">
        <v>0</v>
      </c>
    </row>
    <row r="25" spans="1:7" ht="12.75">
      <c r="A25" s="5" t="s">
        <v>25</v>
      </c>
      <c r="B25" s="6"/>
      <c r="D25" s="6"/>
      <c r="E25" s="32"/>
      <c r="F25" s="6">
        <v>4000000</v>
      </c>
      <c r="G25" s="6">
        <v>8000000</v>
      </c>
    </row>
    <row r="26" spans="1:7" ht="12.75">
      <c r="A26" s="5" t="s">
        <v>26</v>
      </c>
      <c r="B26" s="6"/>
      <c r="D26" s="6"/>
      <c r="E26" s="32"/>
      <c r="F26" s="6">
        <v>4000000</v>
      </c>
      <c r="G26" s="6">
        <v>4000000</v>
      </c>
    </row>
    <row r="27" spans="1:7" ht="12.75">
      <c r="A27" s="5" t="s">
        <v>27</v>
      </c>
      <c r="B27" s="6"/>
      <c r="D27" s="6"/>
      <c r="E27" s="32"/>
      <c r="F27" s="6">
        <v>4000000</v>
      </c>
      <c r="G27" s="6">
        <v>4000000</v>
      </c>
    </row>
    <row r="28" spans="1:7" ht="12.75">
      <c r="A28" s="5" t="s">
        <v>28</v>
      </c>
      <c r="D28" s="6"/>
      <c r="E28" s="32"/>
      <c r="F28" s="6">
        <v>4000000</v>
      </c>
      <c r="G28" s="6">
        <v>4000000</v>
      </c>
    </row>
    <row r="29" spans="1:7" ht="12.75">
      <c r="A29" s="5" t="s">
        <v>29</v>
      </c>
      <c r="D29" s="6"/>
      <c r="E29" s="32"/>
      <c r="F29" s="6">
        <v>6000000</v>
      </c>
      <c r="G29" s="6">
        <v>4000000</v>
      </c>
    </row>
    <row r="30" spans="1:7" ht="12.75">
      <c r="A30" s="5" t="s">
        <v>30</v>
      </c>
      <c r="D30" s="6"/>
      <c r="E30" s="32"/>
      <c r="F30" s="6">
        <v>6000000</v>
      </c>
      <c r="G30" s="6">
        <v>6000000</v>
      </c>
    </row>
    <row r="31" spans="1:7" ht="12.75">
      <c r="A31" s="5" t="s">
        <v>31</v>
      </c>
      <c r="D31" s="6"/>
      <c r="E31" s="32"/>
      <c r="F31" s="6">
        <v>6000000</v>
      </c>
      <c r="G31" s="6">
        <v>6000000</v>
      </c>
    </row>
    <row r="32" spans="1:7" ht="12.75">
      <c r="A32" s="5" t="s">
        <v>32</v>
      </c>
      <c r="D32" s="6"/>
      <c r="E32" s="32"/>
      <c r="F32" s="6">
        <v>6000000</v>
      </c>
      <c r="G32" s="6">
        <v>6000000</v>
      </c>
    </row>
    <row r="33" spans="1:7" ht="12.75">
      <c r="A33" s="5" t="s">
        <v>33</v>
      </c>
      <c r="D33" s="6"/>
      <c r="E33" s="32"/>
      <c r="F33" s="6">
        <v>6000000</v>
      </c>
      <c r="G33" s="6">
        <v>6000000</v>
      </c>
    </row>
    <row r="34" spans="1:7" ht="12.75">
      <c r="A34" s="5" t="s">
        <v>34</v>
      </c>
      <c r="D34" s="6"/>
      <c r="E34" s="32"/>
      <c r="F34" s="6">
        <v>6000000</v>
      </c>
      <c r="G34" s="6">
        <v>6000000</v>
      </c>
    </row>
    <row r="35" spans="1:7" ht="12.75">
      <c r="A35" s="5" t="s">
        <v>35</v>
      </c>
      <c r="D35" s="6"/>
      <c r="E35" s="32"/>
      <c r="F35" s="6">
        <v>6000000</v>
      </c>
      <c r="G35" s="6">
        <v>6000000</v>
      </c>
    </row>
    <row r="36" spans="1:7" ht="12.75">
      <c r="A36" s="5" t="s">
        <v>36</v>
      </c>
      <c r="D36" s="6"/>
      <c r="E36" s="32"/>
      <c r="F36" s="6">
        <v>6000000</v>
      </c>
      <c r="G36" s="6">
        <v>6000000</v>
      </c>
    </row>
    <row r="37" spans="1:7" ht="12.75">
      <c r="A37" s="5" t="s">
        <v>37</v>
      </c>
      <c r="D37" s="6"/>
      <c r="E37" s="32"/>
      <c r="F37" s="6">
        <v>2000000</v>
      </c>
      <c r="G37" s="6">
        <v>6000000</v>
      </c>
    </row>
    <row r="38" spans="1:7" ht="12.75">
      <c r="A38" s="5" t="s">
        <v>38</v>
      </c>
      <c r="D38" s="6"/>
      <c r="E38" s="32"/>
      <c r="F38" s="6">
        <v>2000000</v>
      </c>
      <c r="G38" s="6">
        <v>2000000</v>
      </c>
    </row>
    <row r="39" spans="1:7" ht="12.75">
      <c r="A39" s="5" t="s">
        <v>39</v>
      </c>
      <c r="D39" s="6"/>
      <c r="E39" s="32"/>
      <c r="F39" s="6">
        <v>2000000</v>
      </c>
      <c r="G39" s="6">
        <v>2000000</v>
      </c>
    </row>
    <row r="40" spans="1:7" ht="12.75">
      <c r="A40" s="5" t="s">
        <v>40</v>
      </c>
      <c r="F40" s="6">
        <v>2000000</v>
      </c>
      <c r="G40" s="6">
        <v>2000000</v>
      </c>
    </row>
    <row r="41" spans="1:7" ht="12.75">
      <c r="A41" s="5" t="s">
        <v>41</v>
      </c>
      <c r="F41" s="6"/>
      <c r="G41" s="6">
        <v>2000000</v>
      </c>
    </row>
    <row r="42" spans="1:7" ht="12.75">
      <c r="A42" s="5" t="s">
        <v>42</v>
      </c>
      <c r="G42" s="6"/>
    </row>
    <row r="43" ht="12.75">
      <c r="A43" s="5" t="s">
        <v>43</v>
      </c>
    </row>
    <row r="45" ht="12.75">
      <c r="A45" t="s">
        <v>74</v>
      </c>
    </row>
    <row r="46" spans="1:7" ht="25.5">
      <c r="A46" s="4" t="s">
        <v>4</v>
      </c>
      <c r="B46" s="4" t="s">
        <v>5</v>
      </c>
      <c r="C46" s="4" t="s">
        <v>6</v>
      </c>
      <c r="D46" s="4" t="s">
        <v>7</v>
      </c>
      <c r="E46" s="16" t="s">
        <v>44</v>
      </c>
      <c r="F46" s="7" t="s">
        <v>45</v>
      </c>
      <c r="G46" s="7" t="s">
        <v>46</v>
      </c>
    </row>
    <row r="47" spans="1:7" ht="12.75">
      <c r="A47" s="5" t="s">
        <v>8</v>
      </c>
      <c r="C47" s="6"/>
      <c r="D47" s="6"/>
      <c r="E47" s="6">
        <f>E8</f>
        <v>0</v>
      </c>
      <c r="F47" s="6">
        <f>F8</f>
        <v>0</v>
      </c>
      <c r="G47" s="6">
        <f>G8</f>
        <v>0</v>
      </c>
    </row>
    <row r="48" spans="1:7" ht="12.75">
      <c r="A48" s="5" t="s">
        <v>9</v>
      </c>
      <c r="C48" s="6"/>
      <c r="D48" s="6"/>
      <c r="E48" s="6">
        <f>E47+E9</f>
        <v>0</v>
      </c>
      <c r="F48" s="6">
        <f>F47+F9</f>
        <v>0</v>
      </c>
      <c r="G48" s="6">
        <f>G47+G9</f>
        <v>0</v>
      </c>
    </row>
    <row r="49" spans="1:7" ht="12.75">
      <c r="A49" s="5" t="s">
        <v>10</v>
      </c>
      <c r="C49" s="6"/>
      <c r="D49" s="6"/>
      <c r="E49" s="6">
        <f aca="true" t="shared" si="0" ref="E49:E62">E48+E10</f>
        <v>0</v>
      </c>
      <c r="F49" s="6">
        <f aca="true" t="shared" si="1" ref="F49:F82">F48+F10</f>
        <v>0</v>
      </c>
      <c r="G49" s="6">
        <f aca="true" t="shared" si="2" ref="G49:G82">G48+G10</f>
        <v>0</v>
      </c>
    </row>
    <row r="50" spans="1:7" ht="12.75">
      <c r="A50" s="5" t="s">
        <v>11</v>
      </c>
      <c r="B50" s="6"/>
      <c r="C50" s="6"/>
      <c r="D50" s="6"/>
      <c r="E50" s="6">
        <f t="shared" si="0"/>
        <v>0</v>
      </c>
      <c r="F50" s="6">
        <f t="shared" si="1"/>
        <v>0</v>
      </c>
      <c r="G50" s="6">
        <f t="shared" si="2"/>
        <v>0</v>
      </c>
    </row>
    <row r="51" spans="1:7" ht="12.75">
      <c r="A51" s="5" t="s">
        <v>12</v>
      </c>
      <c r="B51" s="6"/>
      <c r="C51" s="6"/>
      <c r="D51" s="6"/>
      <c r="E51" s="6">
        <f t="shared" si="0"/>
        <v>0</v>
      </c>
      <c r="F51" s="6">
        <f t="shared" si="1"/>
        <v>0</v>
      </c>
      <c r="G51" s="6">
        <f t="shared" si="2"/>
        <v>0</v>
      </c>
    </row>
    <row r="52" spans="1:7" ht="12.75">
      <c r="A52" s="5" t="s">
        <v>13</v>
      </c>
      <c r="B52" s="6"/>
      <c r="C52" s="6"/>
      <c r="D52" s="6"/>
      <c r="E52" s="6">
        <f t="shared" si="0"/>
        <v>0</v>
      </c>
      <c r="F52" s="6">
        <f t="shared" si="1"/>
        <v>0</v>
      </c>
      <c r="G52" s="6">
        <f t="shared" si="2"/>
        <v>0</v>
      </c>
    </row>
    <row r="53" spans="1:7" ht="12.75">
      <c r="A53" s="5" t="s">
        <v>14</v>
      </c>
      <c r="B53" s="6"/>
      <c r="C53" s="6"/>
      <c r="D53" s="6"/>
      <c r="E53" s="6">
        <f t="shared" si="0"/>
        <v>0</v>
      </c>
      <c r="F53" s="6">
        <f t="shared" si="1"/>
        <v>0</v>
      </c>
      <c r="G53" s="6">
        <f t="shared" si="2"/>
        <v>0</v>
      </c>
    </row>
    <row r="54" spans="1:7" ht="12.75">
      <c r="A54" s="5" t="s">
        <v>15</v>
      </c>
      <c r="B54" s="6"/>
      <c r="C54" s="6"/>
      <c r="D54" s="6"/>
      <c r="E54" s="6">
        <f t="shared" si="0"/>
        <v>0</v>
      </c>
      <c r="F54" s="6">
        <f t="shared" si="1"/>
        <v>0</v>
      </c>
      <c r="G54" s="6">
        <f t="shared" si="2"/>
        <v>0</v>
      </c>
    </row>
    <row r="55" spans="1:7" ht="12.75">
      <c r="A55" s="5" t="s">
        <v>16</v>
      </c>
      <c r="B55" s="6"/>
      <c r="C55" s="6"/>
      <c r="D55" s="6"/>
      <c r="E55" s="6">
        <f t="shared" si="0"/>
        <v>0</v>
      </c>
      <c r="F55" s="6">
        <f t="shared" si="1"/>
        <v>0</v>
      </c>
      <c r="G55" s="6">
        <f t="shared" si="2"/>
        <v>0</v>
      </c>
    </row>
    <row r="56" spans="1:7" ht="12.75">
      <c r="A56" s="5" t="s">
        <v>17</v>
      </c>
      <c r="B56" s="6"/>
      <c r="C56" s="6"/>
      <c r="D56" s="6"/>
      <c r="E56" s="6">
        <f t="shared" si="0"/>
        <v>0</v>
      </c>
      <c r="F56" s="6">
        <f t="shared" si="1"/>
        <v>0</v>
      </c>
      <c r="G56" s="6">
        <f t="shared" si="2"/>
        <v>0</v>
      </c>
    </row>
    <row r="57" spans="1:7" ht="12.75">
      <c r="A57" s="5" t="s">
        <v>18</v>
      </c>
      <c r="B57" s="6"/>
      <c r="C57" s="6"/>
      <c r="D57" s="6"/>
      <c r="E57" s="6">
        <f t="shared" si="0"/>
        <v>0</v>
      </c>
      <c r="F57" s="6">
        <f t="shared" si="1"/>
        <v>0</v>
      </c>
      <c r="G57" s="6">
        <f t="shared" si="2"/>
        <v>0</v>
      </c>
    </row>
    <row r="58" spans="1:7" ht="12.75">
      <c r="A58" s="5" t="s">
        <v>19</v>
      </c>
      <c r="B58" s="6"/>
      <c r="C58" s="6"/>
      <c r="D58" s="6"/>
      <c r="E58" s="6">
        <f t="shared" si="0"/>
        <v>0</v>
      </c>
      <c r="F58" s="6">
        <f t="shared" si="1"/>
        <v>0</v>
      </c>
      <c r="G58" s="6">
        <f t="shared" si="2"/>
        <v>0</v>
      </c>
    </row>
    <row r="59" spans="1:7" ht="12.75">
      <c r="A59" s="5" t="s">
        <v>20</v>
      </c>
      <c r="B59" s="6"/>
      <c r="C59" s="6"/>
      <c r="D59" s="6"/>
      <c r="E59" s="6">
        <f t="shared" si="0"/>
        <v>0</v>
      </c>
      <c r="F59" s="6">
        <f t="shared" si="1"/>
        <v>0</v>
      </c>
      <c r="G59" s="6">
        <f t="shared" si="2"/>
        <v>0</v>
      </c>
    </row>
    <row r="60" spans="1:7" ht="12.75">
      <c r="A60" s="5" t="s">
        <v>21</v>
      </c>
      <c r="B60" s="6"/>
      <c r="C60" s="6"/>
      <c r="D60" s="6"/>
      <c r="E60" s="6">
        <f t="shared" si="0"/>
        <v>0</v>
      </c>
      <c r="F60" s="6">
        <f t="shared" si="1"/>
        <v>0</v>
      </c>
      <c r="G60" s="6">
        <f t="shared" si="2"/>
        <v>0</v>
      </c>
    </row>
    <row r="61" spans="1:7" ht="12.75">
      <c r="A61" s="5" t="s">
        <v>22</v>
      </c>
      <c r="B61" s="6"/>
      <c r="C61" s="6"/>
      <c r="D61" s="6"/>
      <c r="E61" s="6">
        <f t="shared" si="0"/>
        <v>0</v>
      </c>
      <c r="F61" s="6">
        <f t="shared" si="1"/>
        <v>0</v>
      </c>
      <c r="G61" s="6">
        <f t="shared" si="2"/>
        <v>0</v>
      </c>
    </row>
    <row r="62" spans="1:7" ht="12.75">
      <c r="A62" s="5" t="s">
        <v>23</v>
      </c>
      <c r="B62" s="6"/>
      <c r="C62" s="6"/>
      <c r="D62" s="6"/>
      <c r="E62" s="6">
        <f t="shared" si="0"/>
        <v>80000000</v>
      </c>
      <c r="F62" s="6">
        <f t="shared" si="1"/>
        <v>0</v>
      </c>
      <c r="G62" s="6">
        <f t="shared" si="2"/>
        <v>0</v>
      </c>
    </row>
    <row r="63" spans="1:7" ht="12.75">
      <c r="A63" s="5" t="s">
        <v>24</v>
      </c>
      <c r="B63" s="6"/>
      <c r="C63" s="6"/>
      <c r="D63" s="6"/>
      <c r="E63" s="6">
        <f aca="true" t="shared" si="3" ref="E63:E82">E62+E24</f>
        <v>80000000</v>
      </c>
      <c r="F63" s="6">
        <f t="shared" si="1"/>
        <v>8000000</v>
      </c>
      <c r="G63" s="6">
        <f t="shared" si="2"/>
        <v>0</v>
      </c>
    </row>
    <row r="64" spans="1:7" ht="12.75">
      <c r="A64" s="5" t="s">
        <v>25</v>
      </c>
      <c r="B64" s="6"/>
      <c r="C64" s="6"/>
      <c r="D64" s="6"/>
      <c r="E64" s="6">
        <f t="shared" si="3"/>
        <v>80000000</v>
      </c>
      <c r="F64" s="6">
        <f t="shared" si="1"/>
        <v>12000000</v>
      </c>
      <c r="G64" s="6">
        <f t="shared" si="2"/>
        <v>8000000</v>
      </c>
    </row>
    <row r="65" spans="1:7" ht="12.75">
      <c r="A65" s="5" t="s">
        <v>26</v>
      </c>
      <c r="B65" s="6"/>
      <c r="C65" s="6"/>
      <c r="D65" s="6"/>
      <c r="E65" s="6">
        <f t="shared" si="3"/>
        <v>80000000</v>
      </c>
      <c r="F65" s="6">
        <f t="shared" si="1"/>
        <v>16000000</v>
      </c>
      <c r="G65" s="6">
        <f t="shared" si="2"/>
        <v>12000000</v>
      </c>
    </row>
    <row r="66" spans="1:7" ht="12.75">
      <c r="A66" s="5" t="s">
        <v>27</v>
      </c>
      <c r="B66" s="6"/>
      <c r="C66" s="6"/>
      <c r="D66" s="6"/>
      <c r="E66" s="6">
        <f t="shared" si="3"/>
        <v>80000000</v>
      </c>
      <c r="F66" s="6">
        <f t="shared" si="1"/>
        <v>20000000</v>
      </c>
      <c r="G66" s="6">
        <f t="shared" si="2"/>
        <v>16000000</v>
      </c>
    </row>
    <row r="67" spans="1:7" ht="12.75">
      <c r="A67" s="5" t="s">
        <v>28</v>
      </c>
      <c r="B67" s="6"/>
      <c r="C67" s="6"/>
      <c r="D67" s="6"/>
      <c r="E67" s="6">
        <f t="shared" si="3"/>
        <v>80000000</v>
      </c>
      <c r="F67" s="6">
        <f t="shared" si="1"/>
        <v>24000000</v>
      </c>
      <c r="G67" s="6">
        <f t="shared" si="2"/>
        <v>20000000</v>
      </c>
    </row>
    <row r="68" spans="1:7" ht="12.75">
      <c r="A68" s="5" t="s">
        <v>29</v>
      </c>
      <c r="B68" s="6"/>
      <c r="C68" s="6"/>
      <c r="D68" s="6"/>
      <c r="E68" s="6">
        <f t="shared" si="3"/>
        <v>80000000</v>
      </c>
      <c r="F68" s="6">
        <f t="shared" si="1"/>
        <v>30000000</v>
      </c>
      <c r="G68" s="6">
        <f t="shared" si="2"/>
        <v>24000000</v>
      </c>
    </row>
    <row r="69" spans="1:7" ht="12.75">
      <c r="A69" s="5" t="s">
        <v>30</v>
      </c>
      <c r="B69" s="6"/>
      <c r="C69" s="6"/>
      <c r="D69" s="6"/>
      <c r="E69" s="6">
        <f t="shared" si="3"/>
        <v>80000000</v>
      </c>
      <c r="F69" s="6">
        <f t="shared" si="1"/>
        <v>36000000</v>
      </c>
      <c r="G69" s="6">
        <f t="shared" si="2"/>
        <v>30000000</v>
      </c>
    </row>
    <row r="70" spans="1:7" ht="12.75">
      <c r="A70" s="5" t="s">
        <v>31</v>
      </c>
      <c r="B70" s="6"/>
      <c r="C70" s="6"/>
      <c r="D70" s="6"/>
      <c r="E70" s="6">
        <f t="shared" si="3"/>
        <v>80000000</v>
      </c>
      <c r="F70" s="6">
        <f t="shared" si="1"/>
        <v>42000000</v>
      </c>
      <c r="G70" s="6">
        <f t="shared" si="2"/>
        <v>36000000</v>
      </c>
    </row>
    <row r="71" spans="1:7" ht="12.75">
      <c r="A71" s="5" t="s">
        <v>32</v>
      </c>
      <c r="B71" s="6"/>
      <c r="C71" s="6"/>
      <c r="D71" s="6"/>
      <c r="E71" s="6">
        <f t="shared" si="3"/>
        <v>80000000</v>
      </c>
      <c r="F71" s="6">
        <f t="shared" si="1"/>
        <v>48000000</v>
      </c>
      <c r="G71" s="6">
        <f t="shared" si="2"/>
        <v>42000000</v>
      </c>
    </row>
    <row r="72" spans="1:7" ht="12.75">
      <c r="A72" s="5" t="s">
        <v>33</v>
      </c>
      <c r="B72" s="6"/>
      <c r="C72" s="6"/>
      <c r="D72" s="6"/>
      <c r="E72" s="6">
        <f t="shared" si="3"/>
        <v>80000000</v>
      </c>
      <c r="F72" s="6">
        <f t="shared" si="1"/>
        <v>54000000</v>
      </c>
      <c r="G72" s="6">
        <f t="shared" si="2"/>
        <v>48000000</v>
      </c>
    </row>
    <row r="73" spans="1:7" ht="12.75">
      <c r="A73" s="5" t="s">
        <v>34</v>
      </c>
      <c r="B73" s="6"/>
      <c r="C73" s="6"/>
      <c r="D73" s="6"/>
      <c r="E73" s="6">
        <f t="shared" si="3"/>
        <v>80000000</v>
      </c>
      <c r="F73" s="6">
        <f t="shared" si="1"/>
        <v>60000000</v>
      </c>
      <c r="G73" s="6">
        <f t="shared" si="2"/>
        <v>54000000</v>
      </c>
    </row>
    <row r="74" spans="1:7" ht="12.75">
      <c r="A74" s="5" t="s">
        <v>35</v>
      </c>
      <c r="B74" s="6"/>
      <c r="C74" s="6"/>
      <c r="D74" s="6"/>
      <c r="E74" s="6">
        <f t="shared" si="3"/>
        <v>80000000</v>
      </c>
      <c r="F74" s="6">
        <f t="shared" si="1"/>
        <v>66000000</v>
      </c>
      <c r="G74" s="6">
        <f t="shared" si="2"/>
        <v>60000000</v>
      </c>
    </row>
    <row r="75" spans="1:7" ht="12.75">
      <c r="A75" s="5" t="s">
        <v>36</v>
      </c>
      <c r="B75" s="6"/>
      <c r="C75" s="6"/>
      <c r="D75" s="6"/>
      <c r="E75" s="6">
        <f t="shared" si="3"/>
        <v>80000000</v>
      </c>
      <c r="F75" s="6">
        <f t="shared" si="1"/>
        <v>72000000</v>
      </c>
      <c r="G75" s="6">
        <f t="shared" si="2"/>
        <v>66000000</v>
      </c>
    </row>
    <row r="76" spans="1:7" ht="12.75">
      <c r="A76" s="5" t="s">
        <v>37</v>
      </c>
      <c r="B76" s="6"/>
      <c r="C76" s="6"/>
      <c r="D76" s="6"/>
      <c r="E76" s="6">
        <f t="shared" si="3"/>
        <v>80000000</v>
      </c>
      <c r="F76" s="6">
        <f t="shared" si="1"/>
        <v>74000000</v>
      </c>
      <c r="G76" s="6">
        <f t="shared" si="2"/>
        <v>72000000</v>
      </c>
    </row>
    <row r="77" spans="1:7" ht="12.75">
      <c r="A77" s="5" t="s">
        <v>38</v>
      </c>
      <c r="B77" s="6"/>
      <c r="C77" s="6"/>
      <c r="D77" s="6"/>
      <c r="E77" s="6">
        <f t="shared" si="3"/>
        <v>80000000</v>
      </c>
      <c r="F77" s="6">
        <f t="shared" si="1"/>
        <v>76000000</v>
      </c>
      <c r="G77" s="6">
        <f t="shared" si="2"/>
        <v>74000000</v>
      </c>
    </row>
    <row r="78" spans="1:7" ht="12.75">
      <c r="A78" s="5" t="s">
        <v>39</v>
      </c>
      <c r="B78" s="6"/>
      <c r="C78" s="6"/>
      <c r="D78" s="6"/>
      <c r="E78" s="6">
        <f t="shared" si="3"/>
        <v>80000000</v>
      </c>
      <c r="F78" s="6">
        <f t="shared" si="1"/>
        <v>78000000</v>
      </c>
      <c r="G78" s="6">
        <f t="shared" si="2"/>
        <v>76000000</v>
      </c>
    </row>
    <row r="79" spans="1:7" ht="12.75">
      <c r="A79" s="5" t="s">
        <v>40</v>
      </c>
      <c r="B79" s="6"/>
      <c r="C79" s="6"/>
      <c r="D79" s="6"/>
      <c r="E79" s="6">
        <f t="shared" si="3"/>
        <v>80000000</v>
      </c>
      <c r="F79" s="6">
        <f t="shared" si="1"/>
        <v>80000000</v>
      </c>
      <c r="G79" s="6">
        <f t="shared" si="2"/>
        <v>78000000</v>
      </c>
    </row>
    <row r="80" spans="1:7" ht="12.75">
      <c r="A80" s="5" t="s">
        <v>41</v>
      </c>
      <c r="B80" s="6"/>
      <c r="C80" s="6"/>
      <c r="D80" s="6"/>
      <c r="E80" s="6">
        <f t="shared" si="3"/>
        <v>80000000</v>
      </c>
      <c r="F80" s="6">
        <f t="shared" si="1"/>
        <v>80000000</v>
      </c>
      <c r="G80" s="6">
        <f t="shared" si="2"/>
        <v>80000000</v>
      </c>
    </row>
    <row r="81" spans="1:7" ht="12.75">
      <c r="A81" s="5" t="s">
        <v>42</v>
      </c>
      <c r="B81" s="6"/>
      <c r="C81" s="6"/>
      <c r="D81" s="6"/>
      <c r="E81" s="6">
        <f t="shared" si="3"/>
        <v>80000000</v>
      </c>
      <c r="F81" s="6">
        <f t="shared" si="1"/>
        <v>80000000</v>
      </c>
      <c r="G81" s="6">
        <f t="shared" si="2"/>
        <v>80000000</v>
      </c>
    </row>
    <row r="82" spans="1:7" ht="12.75">
      <c r="A82" s="5" t="s">
        <v>43</v>
      </c>
      <c r="B82" s="6"/>
      <c r="C82" s="6"/>
      <c r="D82" s="6"/>
      <c r="E82" s="6">
        <f t="shared" si="3"/>
        <v>80000000</v>
      </c>
      <c r="F82" s="6">
        <f t="shared" si="1"/>
        <v>80000000</v>
      </c>
      <c r="G82" s="6">
        <f t="shared" si="2"/>
        <v>80000000</v>
      </c>
    </row>
    <row r="83" spans="1:7" ht="12.75">
      <c r="A83" s="5"/>
      <c r="B83" s="6"/>
      <c r="C83" s="6"/>
      <c r="D83" s="6"/>
      <c r="E83" s="6"/>
      <c r="F83" s="6"/>
      <c r="G83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58"/>
  <sheetViews>
    <sheetView view="pageBreakPreview" zoomScale="130" zoomScaleNormal="85" zoomScaleSheetLayoutView="130" workbookViewId="0" topLeftCell="A25">
      <selection activeCell="E23" sqref="E23"/>
    </sheetView>
  </sheetViews>
  <sheetFormatPr defaultColWidth="9.140625" defaultRowHeight="12.75"/>
  <cols>
    <col min="1" max="1" width="20.00390625" style="0" customWidth="1"/>
    <col min="2" max="2" width="13.00390625" style="0" bestFit="1" customWidth="1"/>
    <col min="3" max="3" width="17.8515625" style="0" customWidth="1"/>
    <col min="4" max="4" width="28.7109375" style="0" customWidth="1"/>
    <col min="5" max="5" width="11.421875" style="0" bestFit="1" customWidth="1"/>
    <col min="6" max="6" width="11.57421875" style="0" customWidth="1"/>
    <col min="7" max="7" width="13.00390625" style="0" bestFit="1" customWidth="1"/>
    <col min="8" max="8" width="15.140625" style="0" customWidth="1"/>
    <col min="9" max="9" width="13.421875" style="0" bestFit="1" customWidth="1"/>
  </cols>
  <sheetData>
    <row r="2" spans="1:9" ht="50.25" customHeight="1">
      <c r="A2" s="124" t="s">
        <v>94</v>
      </c>
      <c r="B2" s="116"/>
      <c r="C2" s="116"/>
      <c r="D2" s="116"/>
      <c r="E2" s="116"/>
      <c r="F2" s="116"/>
      <c r="G2" s="116"/>
      <c r="H2" s="116"/>
      <c r="I2" s="117"/>
    </row>
    <row r="3" ht="15.75">
      <c r="A3" s="31"/>
    </row>
    <row r="4" spans="1:6" ht="15.75">
      <c r="A4" s="31" t="s">
        <v>96</v>
      </c>
      <c r="F4" s="31" t="s">
        <v>72</v>
      </c>
    </row>
    <row r="5" spans="1:6" ht="15.75">
      <c r="A5" t="s">
        <v>97</v>
      </c>
      <c r="B5" s="32">
        <v>28000000</v>
      </c>
      <c r="F5" s="31"/>
    </row>
    <row r="6" spans="1:2" ht="12.75">
      <c r="A6" t="s">
        <v>80</v>
      </c>
      <c r="B6" s="32">
        <v>2940000</v>
      </c>
    </row>
    <row r="7" spans="1:9" ht="12.75">
      <c r="A7" s="118" t="s">
        <v>0</v>
      </c>
      <c r="B7" s="119"/>
      <c r="C7" s="120"/>
      <c r="D7" s="27" t="s">
        <v>122</v>
      </c>
      <c r="F7" s="38" t="s">
        <v>68</v>
      </c>
      <c r="G7" s="48"/>
      <c r="H7" s="39"/>
      <c r="I7" s="40"/>
    </row>
    <row r="8" spans="1:9" ht="82.5" customHeight="1">
      <c r="A8" s="1" t="s">
        <v>1</v>
      </c>
      <c r="B8" s="26" t="s">
        <v>81</v>
      </c>
      <c r="C8" s="21" t="s">
        <v>121</v>
      </c>
      <c r="D8" s="37"/>
      <c r="F8" s="41"/>
      <c r="G8" s="42" t="s">
        <v>70</v>
      </c>
      <c r="H8" s="43" t="s">
        <v>49</v>
      </c>
      <c r="I8" s="44" t="s">
        <v>50</v>
      </c>
    </row>
    <row r="9" spans="1:9" ht="15.75">
      <c r="A9" s="27"/>
      <c r="B9" s="28"/>
      <c r="C9" s="33"/>
      <c r="D9" s="36"/>
      <c r="F9" s="67" t="s">
        <v>69</v>
      </c>
      <c r="G9" s="72">
        <v>256000000</v>
      </c>
      <c r="H9" s="71">
        <f>G9/$G$13</f>
        <v>0.5517241379310345</v>
      </c>
      <c r="I9" s="72">
        <f>H9*$B$6</f>
        <v>1622068.9655172413</v>
      </c>
    </row>
    <row r="10" spans="1:9" ht="12.75">
      <c r="A10" s="2">
        <v>2007</v>
      </c>
      <c r="B10" s="29">
        <v>28000000</v>
      </c>
      <c r="C10" s="34">
        <f aca="true" t="shared" si="0" ref="C10:C16">B10/$B$17</f>
        <v>0.0603448275862069</v>
      </c>
      <c r="D10" s="10">
        <f aca="true" t="shared" si="1" ref="D10:D16">C10*$B$5</f>
        <v>1689655.1724137932</v>
      </c>
      <c r="F10" s="81" t="s">
        <v>51</v>
      </c>
      <c r="G10" s="64">
        <v>100000000</v>
      </c>
      <c r="H10" s="63">
        <f>G10/$G$13</f>
        <v>0.21551724137931033</v>
      </c>
      <c r="I10" s="64">
        <f>H10*$B$6</f>
        <v>633620.6896551724</v>
      </c>
    </row>
    <row r="11" spans="1:9" ht="12.75">
      <c r="A11" s="2">
        <v>2008</v>
      </c>
      <c r="B11" s="29">
        <v>0</v>
      </c>
      <c r="C11" s="34">
        <f t="shared" si="0"/>
        <v>0</v>
      </c>
      <c r="D11" s="10">
        <f t="shared" si="1"/>
        <v>0</v>
      </c>
      <c r="F11" s="81" t="s">
        <v>52</v>
      </c>
      <c r="G11" s="64">
        <v>80000000</v>
      </c>
      <c r="H11" s="63">
        <f>G11/$G$13</f>
        <v>0.1724137931034483</v>
      </c>
      <c r="I11" s="64">
        <f>H11*$B$6</f>
        <v>506896.551724138</v>
      </c>
    </row>
    <row r="12" spans="1:9" ht="12.75">
      <c r="A12" s="2">
        <v>2009</v>
      </c>
      <c r="B12" s="29">
        <v>80000000</v>
      </c>
      <c r="C12" s="34">
        <f t="shared" si="0"/>
        <v>0.1724137931034483</v>
      </c>
      <c r="D12" s="10">
        <f t="shared" si="1"/>
        <v>4827586.206896552</v>
      </c>
      <c r="F12" s="68" t="s">
        <v>83</v>
      </c>
      <c r="G12" s="75">
        <v>28000000</v>
      </c>
      <c r="H12" s="74">
        <f>G12/$G$13</f>
        <v>0.0603448275862069</v>
      </c>
      <c r="I12" s="75">
        <f>H12*$B$6</f>
        <v>177413.7931034483</v>
      </c>
    </row>
    <row r="13" spans="1:9" ht="12.75">
      <c r="A13" s="2">
        <v>2010</v>
      </c>
      <c r="B13" s="29">
        <v>90000000</v>
      </c>
      <c r="C13" s="34">
        <f t="shared" si="0"/>
        <v>0.1939655172413793</v>
      </c>
      <c r="D13" s="10">
        <f t="shared" si="1"/>
        <v>5431034.482758621</v>
      </c>
      <c r="F13" s="47" t="s">
        <v>53</v>
      </c>
      <c r="G13" s="46">
        <f>SUM(G9:G12)</f>
        <v>464000000</v>
      </c>
      <c r="H13" s="47"/>
      <c r="I13" s="69">
        <f>SUM(I9:I12)</f>
        <v>2940000</v>
      </c>
    </row>
    <row r="14" spans="1:4" ht="12.75">
      <c r="A14" s="2">
        <v>2011</v>
      </c>
      <c r="B14" s="29">
        <v>100000000</v>
      </c>
      <c r="C14" s="34">
        <f t="shared" si="0"/>
        <v>0.21551724137931033</v>
      </c>
      <c r="D14" s="10">
        <f t="shared" si="1"/>
        <v>6034482.75862069</v>
      </c>
    </row>
    <row r="15" spans="1:4" ht="12.75">
      <c r="A15" s="2">
        <v>2012</v>
      </c>
      <c r="B15" s="29">
        <v>105000000</v>
      </c>
      <c r="C15" s="34">
        <f t="shared" si="0"/>
        <v>0.22629310344827586</v>
      </c>
      <c r="D15" s="10">
        <f t="shared" si="1"/>
        <v>6336206.896551724</v>
      </c>
    </row>
    <row r="16" spans="1:4" ht="12.75">
      <c r="A16" s="2">
        <v>2013</v>
      </c>
      <c r="B16" s="29">
        <v>61000000</v>
      </c>
      <c r="C16" s="34">
        <f t="shared" si="0"/>
        <v>0.1314655172413793</v>
      </c>
      <c r="D16" s="10">
        <f t="shared" si="1"/>
        <v>3681034.4827586208</v>
      </c>
    </row>
    <row r="17" spans="1:4" ht="12.75">
      <c r="A17" s="3" t="s">
        <v>3</v>
      </c>
      <c r="B17" s="30">
        <f>SUM(B10:B16)</f>
        <v>464000000</v>
      </c>
      <c r="C17" s="35"/>
      <c r="D17" s="11">
        <f>SUM(D10:D16)</f>
        <v>28000000</v>
      </c>
    </row>
    <row r="20" ht="15.75">
      <c r="A20" s="31" t="s">
        <v>95</v>
      </c>
    </row>
    <row r="21" spans="1:7" ht="38.25">
      <c r="A21" s="50" t="s">
        <v>4</v>
      </c>
      <c r="B21" s="13" t="s">
        <v>5</v>
      </c>
      <c r="C21" s="13" t="s">
        <v>6</v>
      </c>
      <c r="D21" s="13" t="s">
        <v>7</v>
      </c>
      <c r="E21" s="17" t="s">
        <v>44</v>
      </c>
      <c r="F21" s="18" t="s">
        <v>64</v>
      </c>
      <c r="G21" s="18" t="s">
        <v>46</v>
      </c>
    </row>
    <row r="22" spans="2:7" ht="12.75">
      <c r="B22" s="14"/>
      <c r="C22" s="14"/>
      <c r="D22" s="14"/>
      <c r="E22" s="19"/>
      <c r="F22" s="19"/>
      <c r="G22" s="19"/>
    </row>
    <row r="23" spans="1:7" ht="12.75">
      <c r="A23" s="5" t="s">
        <v>8</v>
      </c>
      <c r="B23" s="15">
        <v>0</v>
      </c>
      <c r="C23" s="15">
        <v>0</v>
      </c>
      <c r="D23" s="15">
        <v>0</v>
      </c>
      <c r="E23" s="19">
        <f>'Project 4'!E47</f>
        <v>0</v>
      </c>
      <c r="F23" s="19">
        <f>'Project 4'!F47</f>
        <v>0</v>
      </c>
      <c r="G23" s="19">
        <f>'Project 4'!G47</f>
        <v>0</v>
      </c>
    </row>
    <row r="24" spans="1:7" ht="12.75">
      <c r="A24" s="5" t="s">
        <v>9</v>
      </c>
      <c r="B24" s="15">
        <v>0</v>
      </c>
      <c r="C24" s="15">
        <v>0</v>
      </c>
      <c r="D24" s="15">
        <v>0</v>
      </c>
      <c r="E24" s="19">
        <f>'Project 4'!E48</f>
        <v>0</v>
      </c>
      <c r="F24" s="19">
        <f>'Project 4'!F48</f>
        <v>0</v>
      </c>
      <c r="G24" s="19">
        <f>'Project 4'!G48</f>
        <v>0</v>
      </c>
    </row>
    <row r="25" spans="1:7" ht="12.75">
      <c r="A25" s="5" t="s">
        <v>10</v>
      </c>
      <c r="B25" s="15">
        <v>0</v>
      </c>
      <c r="C25" s="15">
        <v>0</v>
      </c>
      <c r="D25" s="15">
        <v>0</v>
      </c>
      <c r="E25" s="19">
        <f>'Project 4'!E49</f>
        <v>0</v>
      </c>
      <c r="F25" s="19">
        <f>'Project 4'!F49</f>
        <v>0</v>
      </c>
      <c r="G25" s="19">
        <f>'Project 4'!G49</f>
        <v>0</v>
      </c>
    </row>
    <row r="26" spans="1:7" ht="12.75">
      <c r="A26" s="5" t="s">
        <v>11</v>
      </c>
      <c r="B26" s="15">
        <f>D10</f>
        <v>1689655.1724137932</v>
      </c>
      <c r="C26" s="15">
        <v>0</v>
      </c>
      <c r="D26" s="15">
        <v>0</v>
      </c>
      <c r="E26" s="19">
        <f>'Project 4'!E50</f>
        <v>0</v>
      </c>
      <c r="F26" s="19">
        <f>'Project 4'!F50</f>
        <v>0</v>
      </c>
      <c r="G26" s="19">
        <f>'Project 4'!G50</f>
        <v>0</v>
      </c>
    </row>
    <row r="27" spans="1:7" ht="12.75">
      <c r="A27" s="5" t="s">
        <v>12</v>
      </c>
      <c r="B27" s="15">
        <f>B26+D11</f>
        <v>1689655.1724137932</v>
      </c>
      <c r="C27" s="15">
        <v>0</v>
      </c>
      <c r="D27" s="15">
        <v>0</v>
      </c>
      <c r="E27" s="19">
        <f>'Project 4'!E51</f>
        <v>0</v>
      </c>
      <c r="F27" s="19">
        <f>'Project 4'!F51</f>
        <v>0</v>
      </c>
      <c r="G27" s="19">
        <f>'Project 4'!G51</f>
        <v>0</v>
      </c>
    </row>
    <row r="28" spans="1:7" ht="12.75">
      <c r="A28" s="5" t="s">
        <v>13</v>
      </c>
      <c r="B28" s="15">
        <f>B27</f>
        <v>1689655.1724137932</v>
      </c>
      <c r="C28" s="15">
        <v>0</v>
      </c>
      <c r="D28" s="15">
        <v>0</v>
      </c>
      <c r="E28" s="19">
        <f>'Project 4'!E52</f>
        <v>0</v>
      </c>
      <c r="F28" s="19">
        <f>'Project 4'!F52</f>
        <v>0</v>
      </c>
      <c r="G28" s="19">
        <f>'Project 4'!G52</f>
        <v>0</v>
      </c>
    </row>
    <row r="29" spans="1:7" ht="12.75">
      <c r="A29" s="5" t="s">
        <v>14</v>
      </c>
      <c r="B29" s="15">
        <f>B28</f>
        <v>1689655.1724137932</v>
      </c>
      <c r="C29" s="15">
        <v>0</v>
      </c>
      <c r="D29" s="15">
        <v>0</v>
      </c>
      <c r="E29" s="19">
        <f>'Project 4'!E53</f>
        <v>0</v>
      </c>
      <c r="F29" s="19">
        <f>'Project 4'!F53</f>
        <v>0</v>
      </c>
      <c r="G29" s="19">
        <f>'Project 4'!G53</f>
        <v>0</v>
      </c>
    </row>
    <row r="30" spans="1:7" ht="12.75">
      <c r="A30" s="5" t="s">
        <v>15</v>
      </c>
      <c r="B30" s="15">
        <f>B29</f>
        <v>1689655.1724137932</v>
      </c>
      <c r="C30" s="15">
        <v>0</v>
      </c>
      <c r="D30" s="15">
        <v>0</v>
      </c>
      <c r="E30" s="19">
        <f>'Project 4'!E54</f>
        <v>28000000</v>
      </c>
      <c r="F30" s="19">
        <f>'Project 4'!F54</f>
        <v>0</v>
      </c>
      <c r="G30" s="19">
        <f>'Project 4'!G54</f>
        <v>0</v>
      </c>
    </row>
    <row r="31" spans="1:7" ht="12.75">
      <c r="A31" s="5" t="s">
        <v>16</v>
      </c>
      <c r="B31" s="15">
        <f>B30+D12</f>
        <v>6517241.379310345</v>
      </c>
      <c r="C31" s="15">
        <v>0</v>
      </c>
      <c r="D31" s="15">
        <v>0</v>
      </c>
      <c r="E31" s="19">
        <f>'Project 4'!E55</f>
        <v>28000000</v>
      </c>
      <c r="F31" s="19">
        <f>'Project 4'!F55</f>
        <v>2800000</v>
      </c>
      <c r="G31" s="19">
        <f>'Project 4'!G55</f>
        <v>0</v>
      </c>
    </row>
    <row r="32" spans="1:7" ht="12.75">
      <c r="A32" s="5" t="s">
        <v>17</v>
      </c>
      <c r="B32" s="15">
        <f>B31</f>
        <v>6517241.379310345</v>
      </c>
      <c r="C32" s="15">
        <v>0</v>
      </c>
      <c r="D32" s="15">
        <v>0</v>
      </c>
      <c r="E32" s="19">
        <f>'Project 4'!E56</f>
        <v>28000000</v>
      </c>
      <c r="F32" s="19">
        <f>'Project 4'!F56</f>
        <v>5600000</v>
      </c>
      <c r="G32" s="19">
        <f>'Project 4'!G56</f>
        <v>2800000</v>
      </c>
    </row>
    <row r="33" spans="1:7" ht="12.75">
      <c r="A33" s="5" t="s">
        <v>18</v>
      </c>
      <c r="B33" s="15">
        <f>B32</f>
        <v>6517241.379310345</v>
      </c>
      <c r="C33" s="15">
        <v>0</v>
      </c>
      <c r="D33" s="15">
        <v>0</v>
      </c>
      <c r="E33" s="19">
        <f>'Project 4'!E57</f>
        <v>28000000</v>
      </c>
      <c r="F33" s="19">
        <f>'Project 4'!F57</f>
        <v>8400000</v>
      </c>
      <c r="G33" s="19">
        <f>'Project 4'!G57</f>
        <v>5600000</v>
      </c>
    </row>
    <row r="34" spans="1:7" ht="12.75">
      <c r="A34" s="5" t="s">
        <v>19</v>
      </c>
      <c r="B34" s="15">
        <f>B33</f>
        <v>6517241.379310345</v>
      </c>
      <c r="C34" s="15">
        <v>0</v>
      </c>
      <c r="D34" s="15">
        <v>0</v>
      </c>
      <c r="E34" s="19">
        <f>'Project 4'!E58</f>
        <v>28000000</v>
      </c>
      <c r="F34" s="19">
        <f>'Project 4'!F58</f>
        <v>14000000</v>
      </c>
      <c r="G34" s="19">
        <f>'Project 4'!G58</f>
        <v>8400000</v>
      </c>
    </row>
    <row r="35" spans="1:7" ht="12.75">
      <c r="A35" s="5" t="s">
        <v>20</v>
      </c>
      <c r="B35" s="15">
        <f>B34+D13</f>
        <v>11948275.862068966</v>
      </c>
      <c r="C35" s="15">
        <v>0</v>
      </c>
      <c r="D35" s="15">
        <v>0</v>
      </c>
      <c r="E35" s="19">
        <f>'Project 4'!E59</f>
        <v>28000000</v>
      </c>
      <c r="F35" s="19">
        <f>'Project 4'!F59</f>
        <v>17500000</v>
      </c>
      <c r="G35" s="19">
        <f>'Project 4'!G59</f>
        <v>14000000</v>
      </c>
    </row>
    <row r="36" spans="1:7" ht="12.75">
      <c r="A36" s="5" t="s">
        <v>21</v>
      </c>
      <c r="B36" s="15">
        <f>B35</f>
        <v>11948275.862068966</v>
      </c>
      <c r="C36" s="15">
        <v>0</v>
      </c>
      <c r="D36" s="15">
        <v>0</v>
      </c>
      <c r="E36" s="19">
        <f>'Project 4'!E60</f>
        <v>28000000</v>
      </c>
      <c r="F36" s="19">
        <f>'Project 4'!F60</f>
        <v>21000000</v>
      </c>
      <c r="G36" s="19">
        <f>'Project 4'!G60</f>
        <v>17500000</v>
      </c>
    </row>
    <row r="37" spans="1:7" ht="12.75">
      <c r="A37" s="5" t="s">
        <v>22</v>
      </c>
      <c r="B37" s="15">
        <f>B36</f>
        <v>11948275.862068966</v>
      </c>
      <c r="C37" s="15">
        <v>0</v>
      </c>
      <c r="D37" s="15">
        <v>0</v>
      </c>
      <c r="E37" s="19">
        <f>'Project 4'!E61</f>
        <v>28000000</v>
      </c>
      <c r="F37" s="19">
        <f>'Project 4'!F61</f>
        <v>24500000</v>
      </c>
      <c r="G37" s="19">
        <f>'Project 4'!G61</f>
        <v>21000000</v>
      </c>
    </row>
    <row r="38" spans="1:7" ht="12.75">
      <c r="A38" s="5" t="s">
        <v>23</v>
      </c>
      <c r="B38" s="15">
        <f>B37</f>
        <v>11948275.862068966</v>
      </c>
      <c r="C38" s="15">
        <f>B26</f>
        <v>1689655.1724137932</v>
      </c>
      <c r="D38" s="15">
        <f>C38-$I$12</f>
        <v>1512241.3793103448</v>
      </c>
      <c r="E38" s="19">
        <f>'Project 4'!E62</f>
        <v>28000000</v>
      </c>
      <c r="F38" s="19">
        <f>'Project 4'!F62</f>
        <v>28000000</v>
      </c>
      <c r="G38" s="19">
        <f>'Project 4'!G62</f>
        <v>24500000</v>
      </c>
    </row>
    <row r="39" spans="1:7" ht="12.75">
      <c r="A39" s="5" t="s">
        <v>24</v>
      </c>
      <c r="B39" s="15">
        <f>B38+D14</f>
        <v>17982758.620689657</v>
      </c>
      <c r="C39" s="15">
        <f>C38</f>
        <v>1689655.1724137932</v>
      </c>
      <c r="D39" s="15">
        <f aca="true" t="shared" si="2" ref="D39:D57">C39-$I$12</f>
        <v>1512241.3793103448</v>
      </c>
      <c r="E39" s="19">
        <f>'Project 4'!E63</f>
        <v>28000000</v>
      </c>
      <c r="F39" s="19">
        <f>'Project 4'!F63</f>
        <v>28000000</v>
      </c>
      <c r="G39" s="19">
        <f>'Project 4'!G63</f>
        <v>28000000</v>
      </c>
    </row>
    <row r="40" spans="1:7" ht="12.75">
      <c r="A40" s="5" t="s">
        <v>25</v>
      </c>
      <c r="B40" s="15">
        <f>B39</f>
        <v>17982758.620689657</v>
      </c>
      <c r="C40" s="15">
        <f>C39</f>
        <v>1689655.1724137932</v>
      </c>
      <c r="D40" s="15">
        <f t="shared" si="2"/>
        <v>1512241.3793103448</v>
      </c>
      <c r="E40" s="19">
        <f>'Project 4'!E64</f>
        <v>28000000</v>
      </c>
      <c r="F40" s="19">
        <f>'Project 4'!F64</f>
        <v>28000000</v>
      </c>
      <c r="G40" s="19">
        <f>'Project 4'!G64</f>
        <v>28000000</v>
      </c>
    </row>
    <row r="41" spans="1:7" ht="12.75">
      <c r="A41" s="5" t="s">
        <v>26</v>
      </c>
      <c r="B41" s="15">
        <f>B40</f>
        <v>17982758.620689657</v>
      </c>
      <c r="C41" s="15">
        <f>C40</f>
        <v>1689655.1724137932</v>
      </c>
      <c r="D41" s="15">
        <f t="shared" si="2"/>
        <v>1512241.3793103448</v>
      </c>
      <c r="E41" s="19">
        <f>'Project 4'!E65</f>
        <v>28000000</v>
      </c>
      <c r="F41" s="19">
        <f>'Project 4'!F65</f>
        <v>28000000</v>
      </c>
      <c r="G41" s="19">
        <f>'Project 4'!G65</f>
        <v>28000000</v>
      </c>
    </row>
    <row r="42" spans="1:7" ht="12.75">
      <c r="A42" s="5" t="s">
        <v>27</v>
      </c>
      <c r="B42" s="15">
        <f>B41</f>
        <v>17982758.620689657</v>
      </c>
      <c r="C42" s="15">
        <f>B27</f>
        <v>1689655.1724137932</v>
      </c>
      <c r="D42" s="15">
        <f t="shared" si="2"/>
        <v>1512241.3793103448</v>
      </c>
      <c r="E42" s="19">
        <f>'Project 4'!E66</f>
        <v>28000000</v>
      </c>
      <c r="F42" s="19">
        <f>'Project 4'!F66</f>
        <v>28000000</v>
      </c>
      <c r="G42" s="19">
        <f>'Project 4'!G66</f>
        <v>28000000</v>
      </c>
    </row>
    <row r="43" spans="1:7" ht="12.75">
      <c r="A43" s="5" t="s">
        <v>28</v>
      </c>
      <c r="B43" s="15">
        <f>B42+D15</f>
        <v>24318965.51724138</v>
      </c>
      <c r="C43" s="15">
        <f>C42</f>
        <v>1689655.1724137932</v>
      </c>
      <c r="D43" s="15">
        <f t="shared" si="2"/>
        <v>1512241.3793103448</v>
      </c>
      <c r="E43" s="19">
        <f>'Project 4'!E67</f>
        <v>28000000</v>
      </c>
      <c r="F43" s="19">
        <f>'Project 4'!F67</f>
        <v>28000000</v>
      </c>
      <c r="G43" s="19">
        <f>'Project 4'!G67</f>
        <v>28000000</v>
      </c>
    </row>
    <row r="44" spans="1:7" ht="12.75">
      <c r="A44" s="5" t="s">
        <v>29</v>
      </c>
      <c r="B44" s="15">
        <f>B43</f>
        <v>24318965.51724138</v>
      </c>
      <c r="C44" s="15">
        <f>C43</f>
        <v>1689655.1724137932</v>
      </c>
      <c r="D44" s="15">
        <f t="shared" si="2"/>
        <v>1512241.3793103448</v>
      </c>
      <c r="E44" s="19">
        <f>'Project 4'!E68</f>
        <v>28000000</v>
      </c>
      <c r="F44" s="19">
        <f>'Project 4'!F68</f>
        <v>28000000</v>
      </c>
      <c r="G44" s="19">
        <f>'Project 4'!G68</f>
        <v>28000000</v>
      </c>
    </row>
    <row r="45" spans="1:7" ht="12.75">
      <c r="A45" s="5" t="s">
        <v>30</v>
      </c>
      <c r="B45" s="15">
        <f>B44</f>
        <v>24318965.51724138</v>
      </c>
      <c r="C45" s="15">
        <f>C44</f>
        <v>1689655.1724137932</v>
      </c>
      <c r="D45" s="15">
        <f t="shared" si="2"/>
        <v>1512241.3793103448</v>
      </c>
      <c r="E45" s="19">
        <f>'Project 4'!E69</f>
        <v>28000000</v>
      </c>
      <c r="F45" s="19">
        <f>'Project 4'!F69</f>
        <v>28000000</v>
      </c>
      <c r="G45" s="19">
        <f>'Project 4'!G69</f>
        <v>28000000</v>
      </c>
    </row>
    <row r="46" spans="1:7" ht="12.75">
      <c r="A46" s="5" t="s">
        <v>31</v>
      </c>
      <c r="B46" s="15">
        <f>B45</f>
        <v>24318965.51724138</v>
      </c>
      <c r="C46" s="15">
        <f>B34</f>
        <v>6517241.379310345</v>
      </c>
      <c r="D46" s="15">
        <f t="shared" si="2"/>
        <v>6339827.586206897</v>
      </c>
      <c r="E46" s="19">
        <f>'Project 4'!E70</f>
        <v>28000000</v>
      </c>
      <c r="F46" s="19">
        <f>'Project 4'!F70</f>
        <v>28000000</v>
      </c>
      <c r="G46" s="19">
        <f>'Project 4'!G70</f>
        <v>28000000</v>
      </c>
    </row>
    <row r="47" spans="1:7" ht="12.75">
      <c r="A47" s="5" t="s">
        <v>32</v>
      </c>
      <c r="B47" s="15">
        <f>B46+D16</f>
        <v>28000000</v>
      </c>
      <c r="C47" s="15">
        <f>C46</f>
        <v>6517241.379310345</v>
      </c>
      <c r="D47" s="15">
        <f t="shared" si="2"/>
        <v>6339827.586206897</v>
      </c>
      <c r="E47" s="19">
        <f>'Project 4'!E71</f>
        <v>28000000</v>
      </c>
      <c r="F47" s="19">
        <f>'Project 4'!F71</f>
        <v>28000000</v>
      </c>
      <c r="G47" s="19">
        <f>'Project 4'!G71</f>
        <v>28000000</v>
      </c>
    </row>
    <row r="48" spans="1:7" ht="12.75">
      <c r="A48" s="5" t="s">
        <v>33</v>
      </c>
      <c r="B48" s="15">
        <f aca="true" t="shared" si="3" ref="B48:B58">$B$47</f>
        <v>28000000</v>
      </c>
      <c r="C48" s="15">
        <f>C47</f>
        <v>6517241.379310345</v>
      </c>
      <c r="D48" s="15">
        <f t="shared" si="2"/>
        <v>6339827.586206897</v>
      </c>
      <c r="E48" s="19">
        <f>'Project 4'!E72</f>
        <v>28000000</v>
      </c>
      <c r="F48" s="19">
        <f>'Project 4'!F72</f>
        <v>28000000</v>
      </c>
      <c r="G48" s="19">
        <f>'Project 4'!G72</f>
        <v>28000000</v>
      </c>
    </row>
    <row r="49" spans="1:7" ht="12.75">
      <c r="A49" s="5" t="s">
        <v>34</v>
      </c>
      <c r="B49" s="15">
        <f t="shared" si="3"/>
        <v>28000000</v>
      </c>
      <c r="C49" s="15">
        <f>C48</f>
        <v>6517241.379310345</v>
      </c>
      <c r="D49" s="15">
        <f t="shared" si="2"/>
        <v>6339827.586206897</v>
      </c>
      <c r="E49" s="19">
        <f>'Project 4'!E73</f>
        <v>28000000</v>
      </c>
      <c r="F49" s="19">
        <f>'Project 4'!F73</f>
        <v>28000000</v>
      </c>
      <c r="G49" s="19">
        <f>'Project 4'!G73</f>
        <v>28000000</v>
      </c>
    </row>
    <row r="50" spans="1:7" ht="12.75">
      <c r="A50" s="5" t="s">
        <v>35</v>
      </c>
      <c r="B50" s="15">
        <f t="shared" si="3"/>
        <v>28000000</v>
      </c>
      <c r="C50" s="15">
        <f>B35+D14</f>
        <v>17982758.620689657</v>
      </c>
      <c r="D50" s="15">
        <f t="shared" si="2"/>
        <v>17805344.827586208</v>
      </c>
      <c r="E50" s="19">
        <f>'Project 4'!E74</f>
        <v>28000000</v>
      </c>
      <c r="F50" s="19">
        <f>'Project 4'!F74</f>
        <v>28000000</v>
      </c>
      <c r="G50" s="19">
        <f>'Project 4'!G74</f>
        <v>28000000</v>
      </c>
    </row>
    <row r="51" spans="1:7" ht="12.75">
      <c r="A51" s="5" t="s">
        <v>36</v>
      </c>
      <c r="B51" s="15">
        <f t="shared" si="3"/>
        <v>28000000</v>
      </c>
      <c r="C51" s="15">
        <f>C50</f>
        <v>17982758.620689657</v>
      </c>
      <c r="D51" s="15">
        <f t="shared" si="2"/>
        <v>17805344.827586208</v>
      </c>
      <c r="E51" s="19">
        <f>'Project 4'!E75</f>
        <v>28000000</v>
      </c>
      <c r="F51" s="19">
        <f>'Project 4'!F75</f>
        <v>28000000</v>
      </c>
      <c r="G51" s="19">
        <f>'Project 4'!G75</f>
        <v>28000000</v>
      </c>
    </row>
    <row r="52" spans="1:7" ht="12.75">
      <c r="A52" s="5" t="s">
        <v>37</v>
      </c>
      <c r="B52" s="15">
        <f t="shared" si="3"/>
        <v>28000000</v>
      </c>
      <c r="C52" s="15">
        <f>C51</f>
        <v>17982758.620689657</v>
      </c>
      <c r="D52" s="15">
        <f t="shared" si="2"/>
        <v>17805344.827586208</v>
      </c>
      <c r="E52" s="19">
        <f>'Project 4'!E76</f>
        <v>28000000</v>
      </c>
      <c r="F52" s="19">
        <f>'Project 4'!F76</f>
        <v>28000000</v>
      </c>
      <c r="G52" s="19">
        <f>'Project 4'!G76</f>
        <v>28000000</v>
      </c>
    </row>
    <row r="53" spans="1:7" ht="12.75">
      <c r="A53" s="5" t="s">
        <v>38</v>
      </c>
      <c r="B53" s="15">
        <f t="shared" si="3"/>
        <v>28000000</v>
      </c>
      <c r="C53" s="15">
        <f>C52</f>
        <v>17982758.620689657</v>
      </c>
      <c r="D53" s="15">
        <f t="shared" si="2"/>
        <v>17805344.827586208</v>
      </c>
      <c r="E53" s="19">
        <f>'Project 4'!E77</f>
        <v>28000000</v>
      </c>
      <c r="F53" s="19">
        <f>'Project 4'!F77</f>
        <v>28000000</v>
      </c>
      <c r="G53" s="19">
        <f>'Project 4'!G77</f>
        <v>28000000</v>
      </c>
    </row>
    <row r="54" spans="1:7" ht="12.75">
      <c r="A54" s="5" t="s">
        <v>39</v>
      </c>
      <c r="B54" s="15">
        <f t="shared" si="3"/>
        <v>28000000</v>
      </c>
      <c r="C54" s="15">
        <f>B46</f>
        <v>24318965.51724138</v>
      </c>
      <c r="D54" s="15">
        <f t="shared" si="2"/>
        <v>24141551.724137932</v>
      </c>
      <c r="E54" s="19">
        <f>'Project 4'!E78</f>
        <v>28000000</v>
      </c>
      <c r="F54" s="19">
        <f>'Project 4'!F78</f>
        <v>28000000</v>
      </c>
      <c r="G54" s="19">
        <f>'Project 4'!G78</f>
        <v>28000000</v>
      </c>
    </row>
    <row r="55" spans="1:7" ht="12.75">
      <c r="A55" s="5" t="s">
        <v>40</v>
      </c>
      <c r="B55" s="15">
        <f t="shared" si="3"/>
        <v>28000000</v>
      </c>
      <c r="C55" s="15">
        <f>C54</f>
        <v>24318965.51724138</v>
      </c>
      <c r="D55" s="15">
        <f t="shared" si="2"/>
        <v>24141551.724137932</v>
      </c>
      <c r="E55" s="19">
        <f>'Project 4'!E79</f>
        <v>28000000</v>
      </c>
      <c r="F55" s="19">
        <f>'Project 4'!F79</f>
        <v>28000000</v>
      </c>
      <c r="G55" s="19">
        <f>'Project 4'!G79</f>
        <v>28000000</v>
      </c>
    </row>
    <row r="56" spans="1:7" ht="12.75">
      <c r="A56" s="5" t="s">
        <v>41</v>
      </c>
      <c r="B56" s="15">
        <f t="shared" si="3"/>
        <v>28000000</v>
      </c>
      <c r="C56" s="15">
        <f>C55</f>
        <v>24318965.51724138</v>
      </c>
      <c r="D56" s="15">
        <f t="shared" si="2"/>
        <v>24141551.724137932</v>
      </c>
      <c r="E56" s="19">
        <f>'Project 4'!E80</f>
        <v>28000000</v>
      </c>
      <c r="F56" s="19">
        <f>'Project 4'!F80</f>
        <v>28000000</v>
      </c>
      <c r="G56" s="19">
        <f>'Project 4'!G80</f>
        <v>28000000</v>
      </c>
    </row>
    <row r="57" spans="1:7" ht="12.75">
      <c r="A57" s="5" t="s">
        <v>42</v>
      </c>
      <c r="B57" s="15">
        <f t="shared" si="3"/>
        <v>28000000</v>
      </c>
      <c r="C57" s="15">
        <f>C56</f>
        <v>24318965.51724138</v>
      </c>
      <c r="D57" s="15">
        <f t="shared" si="2"/>
        <v>24141551.724137932</v>
      </c>
      <c r="E57" s="19">
        <f>'Project 4'!E81</f>
        <v>28000000</v>
      </c>
      <c r="F57" s="19">
        <f>'Project 4'!F81</f>
        <v>28000000</v>
      </c>
      <c r="G57" s="19">
        <f>'Project 4'!G81</f>
        <v>28000000</v>
      </c>
    </row>
    <row r="58" spans="1:7" ht="12.75">
      <c r="A58" s="5" t="s">
        <v>43</v>
      </c>
      <c r="B58" s="15">
        <f t="shared" si="3"/>
        <v>28000000</v>
      </c>
      <c r="C58" s="15">
        <f>B47</f>
        <v>28000000</v>
      </c>
      <c r="D58" s="15">
        <f>C58</f>
        <v>28000000</v>
      </c>
      <c r="E58" s="19">
        <f>'Project 4'!E82</f>
        <v>28000000</v>
      </c>
      <c r="F58" s="19">
        <f>'Project 4'!F82</f>
        <v>28000000</v>
      </c>
      <c r="G58" s="19">
        <f>'Project 4'!G82</f>
        <v>28000000</v>
      </c>
    </row>
  </sheetData>
  <mergeCells count="2">
    <mergeCell ref="A7:C7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&amp;R&amp;"Arial,Bold"Приложение 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sec219</cp:lastModifiedBy>
  <cp:lastPrinted>2008-08-06T14:39:08Z</cp:lastPrinted>
  <dcterms:created xsi:type="dcterms:W3CDTF">1996-10-14T23:33:28Z</dcterms:created>
  <dcterms:modified xsi:type="dcterms:W3CDTF">2008-08-08T14:38:36Z</dcterms:modified>
  <cp:category/>
  <cp:version/>
  <cp:contentType/>
  <cp:contentStatus/>
</cp:coreProperties>
</file>